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5F204ED-6658-4C7A-A8F0-0C4F89E77DA3}" xr6:coauthVersionLast="47" xr6:coauthVersionMax="47" xr10:uidLastSave="{00000000-0000-0000-0000-000000000000}"/>
  <bookViews>
    <workbookView xWindow="29190" yWindow="390" windowWidth="14775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<sst xmlns="http://schemas.openxmlformats.org/spreadsheetml/2006/main" count="103" uniqueCount="90">
  <si>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</si>
  <si>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</si>
  <si>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</si>
  <si>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</si>
  <si>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</si>
  <si>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</si>
  <si>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</si>
  <si>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</si>
  <si>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</si>
  <si>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</si>
  <si>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</si>
  <si>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</si>
  <si>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</si>
  <si>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</si>
  <si>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</si>
  <si>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</si>
  <si>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</si>
  <si>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</si>
  <si>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</si>
  <si>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</si>
  <si>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</si>
  <si>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</si>
  <si>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</si>
  <si>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</si>
  <si>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</si>
  <si>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</si>
  <si>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</si>
  <si>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</si>
  <si>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</si>
  <si>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</si>
  <si>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</si>
  <si>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</si>
  <si>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</si>
  <si>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</si>
  <si>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</si>
  <si>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</si>
  <si>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</si>
  <si>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</si>
  <si>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</si>
  <si>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</si>
  <si>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</si>
  <si>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</si>
  <si>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</si>
  <si>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</si>
  <si>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</si>
  <si>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</si>
  <si>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</si>
  <si>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</si>
  <si>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</si>
  <si>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</si>
  <si>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</si>
  <si>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</si>
  <si>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</si>
  <si>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</si>
  <si>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</si>
  <si>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</si>
  <si>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</si>
  <si>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</si>
  <si>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</si>
  <si>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</si>
  <si>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</si>
  <si>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</si>
  <si>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</si>
  <si>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</si>
  <si>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</si>
  <si>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</si>
  <si>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</si>
  <si>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</si>
  <si>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</si>
  <si>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</si>
  <si>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</si>
  <si>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</si>
  <si>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</si>
  <si>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</si>
  <si>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ZOTAC GAMING 지포스 RTX 4060 TWIN Edge OC D6 8GB</t>
    <phoneticPr fontId="1" type="noConversion"/>
  </si>
  <si>
    <t>마이크로닉스 Classic II 풀체인지 600W 80PLUS브론즈 ATX3.1</t>
    <phoneticPr fontId="1" type="noConversion"/>
  </si>
  <si>
    <t>삼성전자 DDR4-3200 (8GB)x2=16GB</t>
    <phoneticPr fontId="1" type="noConversion"/>
  </si>
  <si>
    <t>AMD 라이젠5-4세대 5600 (버미어) (멀티팩(정품))</t>
    <phoneticPr fontId="1" type="noConversion"/>
  </si>
  <si>
    <t xml:space="preserve">GIGABYTE A520M K V2 </t>
    <phoneticPr fontId="1" type="noConversion"/>
  </si>
  <si>
    <t>윤영민(카페문의)</t>
    <phoneticPr fontId="1" type="noConversion"/>
  </si>
  <si>
    <t>메인게임 배그</t>
    <phoneticPr fontId="1" type="noConversion"/>
  </si>
  <si>
    <t>Western Digital WD Blue SN580 M.2 NVMe (500GB)</t>
    <phoneticPr fontId="1" type="noConversion"/>
  </si>
  <si>
    <t xml:space="preserve">인텔로 변경시 +52.000원 추가됩니다. </t>
    <phoneticPr fontId="1" type="noConversion"/>
  </si>
  <si>
    <t>AMD 게임용도 게임캐쉬가 32MB 멀티캐시 낮음</t>
    <phoneticPr fontId="1" type="noConversion"/>
  </si>
  <si>
    <t xml:space="preserve">인텔은 다중작업용도 게임캐쉬 18MB 멀티캐시   높음 </t>
    <phoneticPr fontId="1" type="noConversion"/>
  </si>
  <si>
    <t>앱코 U20M 큐빅 미니 (화이트)</t>
    <phoneticPr fontId="1" type="noConversion"/>
  </si>
  <si>
    <t>DEEPCOOL AG620  (깔끔한 탱크쿨러 )</t>
    <phoneticPr fontId="1" type="noConversion"/>
  </si>
  <si>
    <t>장패드</t>
    <phoneticPr fontId="1" type="noConversion"/>
  </si>
  <si>
    <t>MK210 저소음 셋트 화이트 서비스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</si>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</sst>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G31" sqref="G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41" t="s">
        <v>69</v>
      </c>
      <c r="D1" s="42"/>
      <c r="E1" s="118"/>
      <c r="F1" s="119"/>
      <c r="G1" s="119"/>
      <c r="H1" s="120"/>
    </row>
    <row r="2" spans="1:9" ht="22.5" customHeight="1">
      <c r="A2" s="15" t="s">
        <v>34</v>
      </c>
      <c r="B2" s="16">
        <v>1063363261</v>
      </c>
      <c r="C2" s="43"/>
      <c r="D2" s="44"/>
      <c r="E2" s="121"/>
      <c r="F2" s="122"/>
      <c r="G2" s="122"/>
      <c r="H2" s="123"/>
    </row>
    <row r="3" spans="1:9" ht="22.5" customHeight="1">
      <c r="A3" s="15" t="s">
        <v>35</v>
      </c>
      <c r="B3" s="17">
        <f ca="1">TODAY()</f>
        <v>45696</v>
      </c>
      <c r="C3" s="15" t="s">
        <v>36</v>
      </c>
      <c r="D3" s="18"/>
      <c r="E3" s="121"/>
      <c r="F3" s="122"/>
      <c r="G3" s="122"/>
      <c r="H3" s="123"/>
    </row>
    <row r="4" spans="1:9" ht="22.5" customHeight="1">
      <c r="A4" s="19" t="s">
        <v>33</v>
      </c>
      <c r="B4" s="47" t="s">
        <v>80</v>
      </c>
      <c r="C4" s="47"/>
      <c r="D4" s="48"/>
      <c r="E4" s="124"/>
      <c r="F4" s="125"/>
      <c r="G4" s="125"/>
      <c r="H4" s="126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77</v>
      </c>
      <c r="D6" s="59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72"/>
      <c r="B7" s="73"/>
      <c r="C7" s="130" t="s">
        <v>86</v>
      </c>
      <c r="D7" s="131"/>
      <c r="E7" s="23" t="s">
        <v>11</v>
      </c>
      <c r="F7" s="22">
        <v>38000</v>
      </c>
      <c r="G7" s="21">
        <v>1</v>
      </c>
      <c r="H7" s="22">
        <f t="shared" ref="H7:H20" si="0">F7*G7</f>
        <v>38000</v>
      </c>
      <c r="I7" s="1"/>
    </row>
    <row r="8" spans="1:9" ht="25.5" customHeight="1">
      <c r="A8" s="72"/>
      <c r="B8" s="73"/>
      <c r="C8" s="132" t="s">
        <v>78</v>
      </c>
      <c r="D8" s="133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25000</v>
      </c>
      <c r="G9" s="21">
        <v>2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74</v>
      </c>
      <c r="D10" s="59"/>
      <c r="E10" s="21" t="s">
        <v>9</v>
      </c>
      <c r="F10" s="22">
        <v>470000</v>
      </c>
      <c r="G10" s="21">
        <v>1</v>
      </c>
      <c r="H10" s="22">
        <f t="shared" si="0"/>
        <v>470000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81</v>
      </c>
      <c r="D12" s="61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85</v>
      </c>
      <c r="D14" s="53"/>
      <c r="E14" s="21" t="s">
        <v>62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72"/>
      <c r="B15" s="73"/>
      <c r="C15" s="52" t="s">
        <v>75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1004000</v>
      </c>
      <c r="F21" s="65"/>
      <c r="G21" s="26">
        <v>1</v>
      </c>
      <c r="H21" s="129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1004000</v>
      </c>
      <c r="F22" s="65"/>
      <c r="G22" s="65"/>
      <c r="H22" s="129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9"/>
      <c r="I23" s="1"/>
    </row>
    <row r="24" spans="1:9" ht="17.25" customHeight="1">
      <c r="A24" s="76"/>
      <c r="B24" s="77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95" t="s">
        <v>82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101" t="s">
        <v>68</v>
      </c>
      <c r="B26" s="102"/>
      <c r="C26" s="81" t="s">
        <v>84</v>
      </c>
      <c r="D26" s="81"/>
      <c r="E26" s="28"/>
      <c r="F26" s="22"/>
      <c r="G26" s="21"/>
      <c r="H26" s="22">
        <f>F26*G26</f>
        <v>0</v>
      </c>
      <c r="I26" s="1"/>
    </row>
    <row r="27" spans="1:9">
      <c r="A27" s="103"/>
      <c r="B27" s="104"/>
      <c r="C27" s="81" t="s">
        <v>83</v>
      </c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3"/>
      <c r="B28" s="104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3"/>
      <c r="B29" s="104"/>
      <c r="C29" s="82" t="s">
        <v>88</v>
      </c>
      <c r="D29" s="82"/>
      <c r="E29" s="28" t="s">
        <v>89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3"/>
      <c r="B30" s="104"/>
      <c r="C30" s="82" t="s">
        <v>87</v>
      </c>
      <c r="D30" s="82"/>
      <c r="E30" s="28" t="s">
        <v>87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103"/>
      <c r="B31" s="104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3"/>
      <c r="B32" s="104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5"/>
      <c r="B33" s="106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7" t="s">
        <v>24</v>
      </c>
      <c r="B34" s="108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6">
        <f>SUM(H25:H33)</f>
        <v>0</v>
      </c>
      <c r="F34" s="67"/>
      <c r="G34" s="67"/>
      <c r="H34" s="127" t="s">
        <v>14</v>
      </c>
      <c r="I34" s="1"/>
    </row>
    <row r="35" spans="1:9" ht="14.25" customHeight="1">
      <c r="A35" s="109"/>
      <c r="B35" s="110"/>
      <c r="C35" s="91"/>
      <c r="D35" s="92"/>
      <c r="E35" s="68"/>
      <c r="F35" s="69"/>
      <c r="G35" s="69"/>
      <c r="H35" s="128"/>
      <c r="I35" s="1"/>
    </row>
    <row r="36" spans="1:9" ht="16.5" customHeight="1">
      <c r="A36" s="99" t="s">
        <v>27</v>
      </c>
      <c r="B36" s="100"/>
      <c r="C36" s="87" t="b">
        <f>IF(F38="카드+현금",Sheet3!C11,IF(F38="현금+카드",Sheet3!C4))</f>
        <v>0</v>
      </c>
      <c r="D36" s="88"/>
      <c r="E36" s="32" t="s">
        <v>4</v>
      </c>
      <c r="F36" s="136">
        <f>SUM(E22,E34)</f>
        <v>1004000</v>
      </c>
      <c r="G36" s="136"/>
      <c r="H36" s="33" t="s">
        <v>14</v>
      </c>
      <c r="I36" s="1"/>
    </row>
    <row r="37" spans="1:9" ht="16.5" customHeight="1">
      <c r="A37" s="99" t="s">
        <v>26</v>
      </c>
      <c r="B37" s="100"/>
      <c r="C37" s="85" t="b">
        <f>IF(F38="카드+현금",Sheet3!C9,IF(F38="현금+카드",Sheet3!C6))</f>
        <v>0</v>
      </c>
      <c r="D37" s="86"/>
      <c r="E37" s="32" t="s">
        <v>15</v>
      </c>
      <c r="F37" s="134">
        <f>F36*1.1-F36</f>
        <v>100400</v>
      </c>
      <c r="G37" s="135"/>
      <c r="H37" s="34"/>
      <c r="I37" s="1"/>
    </row>
    <row r="38" spans="1:9" ht="17.25" customHeight="1">
      <c r="A38" s="99" t="s">
        <v>22</v>
      </c>
      <c r="B38" s="100"/>
      <c r="C38" s="112"/>
      <c r="D38" s="113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7" t="s">
        <v>23</v>
      </c>
      <c r="B39" s="108"/>
      <c r="C39" s="114">
        <f>SUM(C36:C37)-C38</f>
        <v>0</v>
      </c>
      <c r="D39" s="115"/>
      <c r="E39" s="36" t="s">
        <v>60</v>
      </c>
      <c r="F39" s="138"/>
      <c r="G39" s="139"/>
      <c r="H39" s="140"/>
      <c r="I39" s="1"/>
    </row>
    <row r="40" spans="1:9" ht="20.25" customHeight="1">
      <c r="A40" s="109"/>
      <c r="B40" s="110"/>
      <c r="C40" s="116"/>
      <c r="D40" s="117"/>
      <c r="E40" s="37" t="s">
        <v>16</v>
      </c>
      <c r="F40" s="137">
        <f>IF(F38="현금(이체X)",F36,IF(F38="웹결제",ROUND(Sheet2!B7,-4),IF(F38="이체 및 현금영수증",F36+F36*10%,IF(F38="이체 및 세금계산서",F36+F36*10%,IF(F38="이체 및 세금계산서",F36+F36*10%,)))))-F39</f>
        <v>1104400</v>
      </c>
      <c r="G40" s="137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1"/>
      <c r="F42" s="111"/>
      <c r="G42" s="111"/>
      <c r="H42" s="111"/>
      <c r="I42" s="1"/>
    </row>
    <row r="43" spans="1:9">
      <c r="A43" s="39"/>
      <c r="B43" s="39"/>
      <c r="C43" s="1"/>
      <c r="D43" s="1"/>
      <c r="E43" s="111"/>
      <c r="F43" s="111"/>
      <c r="G43" s="111"/>
      <c r="H43" s="111"/>
      <c r="I43" s="1"/>
    </row>
    <row r="44" spans="1:9">
      <c r="C44" s="1"/>
      <c r="D44" s="1"/>
      <c r="E44" s="111"/>
      <c r="F44" s="111"/>
      <c r="G44" s="111"/>
      <c r="H44" s="111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1004000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554400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1003999.9999999999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1004000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1004000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2025-02-07T07:11:23Z</cp:lastPrinted>
  <dcterms:created xsi:type="dcterms:W3CDTF">2019-03-28T03:58:09Z</dcterms:created>
  <dcterms:modified xsi:type="dcterms:W3CDTF">2025-02-08T02:47:07Z</dcterms:modified>
</cp:coreProperties>
</file>