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91373113-F60D-4C46-8DA3-DB6A2F1CCCFD}" xr6:coauthVersionLast="47" xr6:coauthVersionMax="47" xr10:uidLastSave="{00000000-0000-0000-0000-000000000000}"/>
  <bookViews>
    <workbookView xWindow="5955" yWindow="37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<sst xmlns="http://schemas.openxmlformats.org/spreadsheetml/2006/main" count="83" uniqueCount="71">
  <si>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</si>
  <si>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</si>
  <si>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</si>
  <si>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</si>
  <si>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</si>
  <si>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</si>
  <si>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</si>
  <si>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</si>
  <si>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</si>
  <si>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</si>
  <si>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</si>
  <si>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</si>
  <si>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</si>
  <si>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</si>
  <si>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</si>
  <si>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</si>
  <si>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</si>
  <si>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</si>
  <si>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</si>
  <si>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</si>
  <si>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</si>
  <si>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</si>
  <si>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</si>
  <si>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</si>
  <si>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</si>
  <si>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</si>
  <si>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</si>
  <si>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</si>
  <si>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</si>
  <si>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</si>
  <si>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</si>
  <si>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</si>
  <si>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</si>
  <si>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</si>
  <si>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</si>
  <si>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</si>
  <si>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</si>
  <si>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</si>
  <si>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</si>
  <si>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</si>
  <si>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</si>
  <si>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</si>
  <si>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</si>
  <si>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</si>
  <si>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</si>
  <si>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</si>
  <si>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</si>
  <si>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</si>
  <si>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</si>
  <si>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</si>
  <si>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</si>
  <si>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</si>
  <si>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</si>
  <si>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</si>
  <si>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</si>
  <si>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</si>
  <si>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</si>
  <si>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</si>
  <si>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</si>
  <si>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</si>
  <si>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</si>
  <si>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</si>
  <si>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</si>
  <si>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</si>
  <si>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</si>
  <si>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</si>
  <si>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</si>
  <si>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앱코 U20M 큐빅 미니 (화이트)</t>
    <phoneticPr fontId="1" type="noConversion"/>
  </si>
  <si>
    <t>재조립</t>
    <phoneticPr fontId="1" type="noConversion"/>
  </si>
  <si>
    <t>선정리 및 재조립+ 그래픽카드 서멀패드점검</t>
    <phoneticPr fontId="1" type="noConversion"/>
  </si>
  <si>
    <t>한지우 (케이스갈이)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</si>
</sst>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70</v>
      </c>
      <c r="C1" s="117"/>
      <c r="D1" s="118"/>
      <c r="E1" s="96"/>
      <c r="F1" s="97"/>
      <c r="G1" s="97"/>
      <c r="H1" s="98"/>
    </row>
    <row r="2" spans="1:9" ht="22.5" customHeight="1">
      <c r="A2" s="15" t="s">
        <v>34</v>
      </c>
      <c r="B2" s="16"/>
      <c r="C2" s="119"/>
      <c r="D2" s="120"/>
      <c r="E2" s="99"/>
      <c r="F2" s="100"/>
      <c r="G2" s="100"/>
      <c r="H2" s="101"/>
    </row>
    <row r="3" spans="1:9" ht="22.5" customHeight="1">
      <c r="A3" s="15" t="s">
        <v>35</v>
      </c>
      <c r="B3" s="17">
        <f ca="1">TODAY()</f>
        <v>45689</v>
      </c>
      <c r="C3" s="15" t="s">
        <v>36</v>
      </c>
      <c r="D3" s="18"/>
      <c r="E3" s="99"/>
      <c r="F3" s="100"/>
      <c r="G3" s="100"/>
      <c r="H3" s="101"/>
    </row>
    <row r="4" spans="1:9" ht="22.5" customHeight="1">
      <c r="A4" s="19" t="s">
        <v>33</v>
      </c>
      <c r="B4" s="43"/>
      <c r="C4" s="43"/>
      <c r="D4" s="44"/>
      <c r="E4" s="102"/>
      <c r="F4" s="103"/>
      <c r="G4" s="103"/>
      <c r="H4" s="104"/>
    </row>
    <row r="5" spans="1:9">
      <c r="A5" s="41" t="s">
        <v>0</v>
      </c>
      <c r="B5" s="42"/>
      <c r="C5" s="41" t="s">
        <v>5</v>
      </c>
      <c r="D5" s="42"/>
      <c r="E5" s="20" t="s">
        <v>1</v>
      </c>
      <c r="F5" s="20"/>
      <c r="G5" s="20"/>
      <c r="H5" s="20" t="s">
        <v>4</v>
      </c>
    </row>
    <row r="6" spans="1:9" ht="24" customHeight="1">
      <c r="A6" s="121"/>
      <c r="B6" s="122"/>
      <c r="C6" s="52"/>
      <c r="D6" s="53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23"/>
      <c r="B7" s="124"/>
      <c r="C7" s="52"/>
      <c r="D7" s="53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23"/>
      <c r="B8" s="124"/>
      <c r="C8" s="108"/>
      <c r="D8" s="109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23"/>
      <c r="B9" s="124"/>
      <c r="C9" s="52"/>
      <c r="D9" s="53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23"/>
      <c r="B10" s="124"/>
      <c r="C10" s="52"/>
      <c r="D10" s="53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23"/>
      <c r="B11" s="124"/>
      <c r="C11" s="54"/>
      <c r="D11" s="5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23"/>
      <c r="B12" s="124"/>
      <c r="C12" s="56"/>
      <c r="D12" s="53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23"/>
      <c r="B13" s="124"/>
      <c r="C13" s="48"/>
      <c r="D13" s="4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23"/>
      <c r="B14" s="124"/>
      <c r="C14" s="48" t="s">
        <v>67</v>
      </c>
      <c r="D14" s="49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123"/>
      <c r="B15" s="124"/>
      <c r="C15" s="48"/>
      <c r="D15" s="49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23"/>
      <c r="B16" s="124"/>
      <c r="C16" s="50"/>
      <c r="D16" s="5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23"/>
      <c r="B17" s="124"/>
      <c r="C17" s="131" t="s">
        <v>69</v>
      </c>
      <c r="D17" s="132"/>
      <c r="E17" s="24" t="s">
        <v>68</v>
      </c>
      <c r="F17" s="25">
        <v>60000</v>
      </c>
      <c r="G17" s="24">
        <v>1</v>
      </c>
      <c r="H17" s="22">
        <f t="shared" si="0"/>
        <v>60000</v>
      </c>
      <c r="I17" s="1"/>
    </row>
    <row r="18" spans="1:9">
      <c r="A18" s="123"/>
      <c r="B18" s="124"/>
      <c r="C18" s="133"/>
      <c r="D18" s="13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23"/>
      <c r="B19" s="124"/>
      <c r="C19" s="134"/>
      <c r="D19" s="13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23"/>
      <c r="B20" s="124"/>
      <c r="C20" s="46"/>
      <c r="D20" s="4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62" t="s">
        <v>61</v>
      </c>
      <c r="B21" s="63"/>
      <c r="C21" s="45" t="s">
        <v>12</v>
      </c>
      <c r="D21" s="45"/>
      <c r="E21" s="57">
        <f>SUM(H6:H20)</f>
        <v>98000</v>
      </c>
      <c r="F21" s="57"/>
      <c r="G21" s="26">
        <v>1</v>
      </c>
      <c r="H21" s="107" t="s">
        <v>14</v>
      </c>
      <c r="I21" s="1"/>
    </row>
    <row r="22" spans="1:9" ht="12.75" customHeight="1">
      <c r="A22" s="64"/>
      <c r="B22" s="65"/>
      <c r="C22" s="45"/>
      <c r="D22" s="45"/>
      <c r="E22" s="57">
        <f>E21*G21</f>
        <v>98000</v>
      </c>
      <c r="F22" s="57"/>
      <c r="G22" s="57"/>
      <c r="H22" s="107"/>
      <c r="I22" s="1"/>
    </row>
    <row r="23" spans="1:9" ht="12.75" customHeight="1">
      <c r="A23" s="64"/>
      <c r="B23" s="65"/>
      <c r="C23" s="45"/>
      <c r="D23" s="45"/>
      <c r="E23" s="57"/>
      <c r="F23" s="57"/>
      <c r="G23" s="57"/>
      <c r="H23" s="107"/>
      <c r="I23" s="1"/>
    </row>
    <row r="24" spans="1:9" ht="17.25" customHeight="1">
      <c r="A24" s="64"/>
      <c r="B24" s="65"/>
      <c r="C24" s="79" t="s">
        <v>17</v>
      </c>
      <c r="D24" s="8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66"/>
      <c r="B25" s="67"/>
      <c r="C25" s="48"/>
      <c r="D25" s="49"/>
      <c r="E25" s="28"/>
      <c r="F25" s="22"/>
      <c r="G25" s="21"/>
      <c r="H25" s="22">
        <f>F25*G25</f>
        <v>0</v>
      </c>
      <c r="I25" s="1"/>
    </row>
    <row r="26" spans="1:9" ht="25.15" customHeight="1">
      <c r="A26" s="125"/>
      <c r="B26" s="126"/>
      <c r="C26" s="68"/>
      <c r="D26" s="68"/>
      <c r="E26" s="28"/>
      <c r="F26" s="22"/>
      <c r="G26" s="21"/>
      <c r="H26" s="22">
        <f>F26*G26</f>
        <v>0</v>
      </c>
      <c r="I26" s="1"/>
    </row>
    <row r="27" spans="1:9">
      <c r="A27" s="127"/>
      <c r="B27" s="128"/>
      <c r="C27" s="68"/>
      <c r="D27" s="68"/>
      <c r="E27" s="28"/>
      <c r="F27" s="22"/>
      <c r="G27" s="21"/>
      <c r="H27" s="22">
        <f t="shared" ref="H27:H33" si="1">F27*G27</f>
        <v>0</v>
      </c>
      <c r="I27" s="1"/>
    </row>
    <row r="28" spans="1:9">
      <c r="A28" s="127"/>
      <c r="B28" s="128"/>
      <c r="C28" s="68"/>
      <c r="D28" s="68"/>
      <c r="E28" s="28"/>
      <c r="F28" s="22"/>
      <c r="G28" s="21"/>
      <c r="H28" s="22">
        <f t="shared" si="1"/>
        <v>0</v>
      </c>
      <c r="I28" s="1"/>
    </row>
    <row r="29" spans="1:9">
      <c r="A29" s="127"/>
      <c r="B29" s="128"/>
      <c r="C29" s="68"/>
      <c r="D29" s="68"/>
      <c r="E29" s="28"/>
      <c r="F29" s="22"/>
      <c r="G29" s="21"/>
      <c r="H29" s="22">
        <f t="shared" si="1"/>
        <v>0</v>
      </c>
      <c r="I29" s="1"/>
    </row>
    <row r="30" spans="1:9">
      <c r="A30" s="127"/>
      <c r="B30" s="128"/>
      <c r="C30" s="68"/>
      <c r="D30" s="68"/>
      <c r="E30" s="28"/>
      <c r="F30" s="22"/>
      <c r="G30" s="21"/>
      <c r="H30" s="22">
        <f t="shared" si="1"/>
        <v>0</v>
      </c>
      <c r="I30" s="1"/>
    </row>
    <row r="31" spans="1:9">
      <c r="A31" s="127"/>
      <c r="B31" s="128"/>
      <c r="C31" s="68"/>
      <c r="D31" s="6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27"/>
      <c r="B32" s="128"/>
      <c r="C32" s="81"/>
      <c r="D32" s="8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29"/>
      <c r="B33" s="130"/>
      <c r="C33" s="81"/>
      <c r="D33" s="82"/>
      <c r="E33" s="28"/>
      <c r="F33" s="22"/>
      <c r="G33" s="21"/>
      <c r="H33" s="22">
        <f t="shared" si="1"/>
        <v>0</v>
      </c>
      <c r="I33" s="1"/>
    </row>
    <row r="34" spans="1:9" ht="13.5" customHeight="1">
      <c r="A34" s="85" t="s">
        <v>24</v>
      </c>
      <c r="B34" s="86"/>
      <c r="C34" s="7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6"/>
      <c r="E34" s="58">
        <f>SUM(H25:H33)</f>
        <v>0</v>
      </c>
      <c r="F34" s="59"/>
      <c r="G34" s="59"/>
      <c r="H34" s="105" t="s">
        <v>14</v>
      </c>
      <c r="I34" s="1"/>
    </row>
    <row r="35" spans="1:9" ht="14.25" customHeight="1">
      <c r="A35" s="87"/>
      <c r="B35" s="88"/>
      <c r="C35" s="77"/>
      <c r="D35" s="78"/>
      <c r="E35" s="60"/>
      <c r="F35" s="61"/>
      <c r="G35" s="61"/>
      <c r="H35" s="106"/>
      <c r="I35" s="1"/>
    </row>
    <row r="36" spans="1:9" ht="16.5" customHeight="1">
      <c r="A36" s="83" t="s">
        <v>27</v>
      </c>
      <c r="B36" s="84"/>
      <c r="C36" s="73" t="b">
        <f>IF(F38="카드+현금",Sheet3!C11,IF(F38="현금+카드",Sheet3!C4))</f>
        <v>0</v>
      </c>
      <c r="D36" s="74"/>
      <c r="E36" s="32" t="s">
        <v>4</v>
      </c>
      <c r="F36" s="112">
        <f>SUM(E22,E34)</f>
        <v>98000</v>
      </c>
      <c r="G36" s="112"/>
      <c r="H36" s="33" t="s">
        <v>14</v>
      </c>
      <c r="I36" s="1"/>
    </row>
    <row r="37" spans="1:9" ht="16.5" customHeight="1">
      <c r="A37" s="83" t="s">
        <v>26</v>
      </c>
      <c r="B37" s="84"/>
      <c r="C37" s="71" t="b">
        <f>IF(F38="카드+현금",Sheet3!C9,IF(F38="현금+카드",Sheet3!C6))</f>
        <v>0</v>
      </c>
      <c r="D37" s="72"/>
      <c r="E37" s="32" t="s">
        <v>15</v>
      </c>
      <c r="F37" s="110">
        <f>F36*1.1-F36</f>
        <v>9800.0000000000146</v>
      </c>
      <c r="G37" s="111"/>
      <c r="H37" s="34"/>
      <c r="I37" s="1"/>
    </row>
    <row r="38" spans="1:9" ht="17.25" customHeight="1">
      <c r="A38" s="83" t="s">
        <v>22</v>
      </c>
      <c r="B38" s="84"/>
      <c r="C38" s="90"/>
      <c r="D38" s="91"/>
      <c r="E38" s="32" t="s">
        <v>21</v>
      </c>
      <c r="F38" s="69" t="s">
        <v>59</v>
      </c>
      <c r="G38" s="7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85" t="s">
        <v>23</v>
      </c>
      <c r="B39" s="86"/>
      <c r="C39" s="92">
        <f>SUM(C36:C37)-C38</f>
        <v>0</v>
      </c>
      <c r="D39" s="93"/>
      <c r="E39" s="36" t="s">
        <v>60</v>
      </c>
      <c r="F39" s="114"/>
      <c r="G39" s="115"/>
      <c r="H39" s="116"/>
      <c r="I39" s="1"/>
    </row>
    <row r="40" spans="1:9" ht="20.25" customHeight="1">
      <c r="A40" s="87"/>
      <c r="B40" s="88"/>
      <c r="C40" s="94"/>
      <c r="D40" s="95"/>
      <c r="E40" s="37" t="s">
        <v>16</v>
      </c>
      <c r="F40" s="113">
        <f>IF(F38="현금(이체X)",F36,IF(F38="웹결제",ROUND(Sheet2!B7,-4),IF(F38="이체 및 현금영수증",F36+F36*10%,IF(F38="이체 및 세금계산서",F36+F36*10%,IF(F38="이체 및 세금계산서",F36+F36*10%,)))))-F39</f>
        <v>107800</v>
      </c>
      <c r="G40" s="11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89"/>
      <c r="F42" s="89"/>
      <c r="G42" s="89"/>
      <c r="H42" s="89"/>
      <c r="I42" s="1"/>
    </row>
    <row r="43" spans="1:9">
      <c r="A43" s="39"/>
      <c r="B43" s="39"/>
      <c r="C43" s="1"/>
      <c r="D43" s="1"/>
      <c r="E43" s="89"/>
      <c r="F43" s="89"/>
      <c r="G43" s="89"/>
      <c r="H43" s="89"/>
      <c r="I43" s="1"/>
    </row>
    <row r="44" spans="1:9">
      <c r="C44" s="1"/>
      <c r="D44" s="1"/>
      <c r="E44" s="89"/>
      <c r="F44" s="89"/>
      <c r="G44" s="89"/>
      <c r="H44" s="8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-442200.00000000006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2025-02-01T07:40:13Z</dcterms:modified>
</cp:coreProperties>
</file>