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D1BACC4-43E9-4ED8-941A-CF527356F191}" xr6:coauthVersionLast="47" xr6:coauthVersionMax="47" xr10:uidLastSave="{00000000-0000-0000-0000-000000000000}"/>
  <bookViews>
    <workbookView xWindow="31920" yWindow="840" windowWidth="14775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<sst xmlns="http://schemas.openxmlformats.org/spreadsheetml/2006/main" count="101" uniqueCount="89">
  <si>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</si>
  <si>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</si>
  <si>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</si>
  <si>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</si>
  <si>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</si>
  <si>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</si>
  <si>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</si>
  <si>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</si>
  <si>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</si>
  <si>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</si>
  <si>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</si>
  <si>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</si>
  <si>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</si>
  <si>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</si>
  <si>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</si>
  <si>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</si>
  <si>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</si>
  <si>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</si>
  <si>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</si>
  <si>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</si>
  <si>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</si>
  <si>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</si>
  <si>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</si>
  <si>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</si>
  <si>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</si>
  <si>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</si>
  <si>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</si>
  <si>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</si>
  <si>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</si>
  <si>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</si>
  <si>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</si>
  <si>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</si>
  <si>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</si>
  <si>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</si>
  <si>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</si>
  <si>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</si>
  <si>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</si>
  <si>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</si>
  <si>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</si>
  <si>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</si>
  <si>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</si>
  <si>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</si>
  <si>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</si>
  <si>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</si>
  <si>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</si>
  <si>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</si>
  <si>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</si>
  <si>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</si>
  <si>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</si>
  <si>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</si>
  <si>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</si>
  <si>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</si>
  <si>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</si>
  <si>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</si>
  <si>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</si>
  <si>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</si>
  <si>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</si>
  <si>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</si>
  <si>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</si>
  <si>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</si>
  <si>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</si>
  <si>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</si>
  <si>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</si>
  <si>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</si>
  <si>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</si>
  <si>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</si>
  <si>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</si>
  <si>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</si>
  <si>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</si>
  <si>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</si>
  <si>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</si>
  <si>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</si>
  <si>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</si>
  <si>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</si>
  <si>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</si>
  <si>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3RSYS Socoool RC1200 ARGB (블랙)</t>
    <phoneticPr fontId="1" type="noConversion"/>
  </si>
  <si>
    <t>MSI PRO B650M-A WIFI</t>
    <phoneticPr fontId="1" type="noConversion"/>
  </si>
  <si>
    <t>MSI 지포스 RTX 3050 벤투스 2X OC D6 6GB</t>
    <phoneticPr fontId="1" type="noConversion"/>
  </si>
  <si>
    <t>P44 Pro M.2 NVMe(1TB)삼성980 3500MB - &gt;하이닉스자회사 7000MB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</si>
  <si>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</si>
  <si>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</si>
  <si>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메인보드 탑재된 WIFI +블루투스지원</t>
    <phoneticPr fontId="1" type="noConversion"/>
  </si>
  <si>
    <t>SSD+보드 +케이스+랜카드 변경 해드렸습니다.</t>
    <phoneticPr fontId="1" type="noConversion"/>
  </si>
  <si>
    <t>성능이 높아 상단파워 케이스 비추천x</t>
    <phoneticPr fontId="1" type="noConversion"/>
  </si>
  <si>
    <t>변경해드렸습니다.</t>
    <phoneticPr fontId="1" type="noConversion"/>
  </si>
  <si>
    <t>정대월 (전화문의 고객님)</t>
    <phoneticPr fontId="1" type="noConversion"/>
  </si>
  <si>
    <t>ESSENCORE KLEVV DDR5-5600 CL46 파인인포 (16GB)</t>
    <phoneticPr fontId="1" type="noConversion"/>
  </si>
  <si>
    <t>704u3 usb3.0 유전원 허브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</si>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</sst>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69</v>
      </c>
      <c r="D1" s="42"/>
      <c r="E1" s="119"/>
      <c r="F1" s="120"/>
      <c r="G1" s="120"/>
      <c r="H1" s="121"/>
    </row>
    <row r="2" spans="1:9" ht="22.5" customHeight="1">
      <c r="A2" s="15" t="s">
        <v>34</v>
      </c>
      <c r="B2" s="16">
        <v>1023661470</v>
      </c>
      <c r="C2" s="43"/>
      <c r="D2" s="44"/>
      <c r="E2" s="122"/>
      <c r="F2" s="123"/>
      <c r="G2" s="123"/>
      <c r="H2" s="124"/>
    </row>
    <row r="3" spans="1:9" ht="22.5" customHeight="1">
      <c r="A3" s="15" t="s">
        <v>35</v>
      </c>
      <c r="B3" s="17">
        <f ca="1">TODAY()</f>
        <v>45689</v>
      </c>
      <c r="C3" s="15" t="s">
        <v>36</v>
      </c>
      <c r="D3" s="18"/>
      <c r="E3" s="122"/>
      <c r="F3" s="123"/>
      <c r="G3" s="123"/>
      <c r="H3" s="124"/>
    </row>
    <row r="4" spans="1:9" ht="22.5" customHeight="1">
      <c r="A4" s="19" t="s">
        <v>33</v>
      </c>
      <c r="B4" s="47"/>
      <c r="C4" s="47"/>
      <c r="D4" s="48"/>
      <c r="E4" s="125"/>
      <c r="F4" s="126"/>
      <c r="G4" s="126"/>
      <c r="H4" s="127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244000</v>
      </c>
      <c r="G6" s="21">
        <v>1</v>
      </c>
      <c r="H6" s="22">
        <f>F6*G6</f>
        <v>244000</v>
      </c>
      <c r="I6" s="1"/>
    </row>
    <row r="7" spans="1:9" ht="24" customHeight="1">
      <c r="A7" s="73"/>
      <c r="B7" s="74"/>
      <c r="C7" s="131" t="s">
        <v>75</v>
      </c>
      <c r="D7" s="63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3"/>
      <c r="B8" s="74"/>
      <c r="C8" s="132" t="s">
        <v>76</v>
      </c>
      <c r="D8" s="133"/>
      <c r="E8" s="21" t="s">
        <v>7</v>
      </c>
      <c r="F8" s="22">
        <v>195000</v>
      </c>
      <c r="G8" s="21">
        <v>1</v>
      </c>
      <c r="H8" s="22">
        <f t="shared" si="0"/>
        <v>195000</v>
      </c>
      <c r="I8" s="1"/>
    </row>
    <row r="9" spans="1:9" ht="37.5" customHeight="1">
      <c r="A9" s="73"/>
      <c r="B9" s="74"/>
      <c r="C9" s="58" t="s">
        <v>86</v>
      </c>
      <c r="D9" s="59"/>
      <c r="E9" s="21" t="s">
        <v>8</v>
      </c>
      <c r="F9" s="22">
        <v>59000</v>
      </c>
      <c r="G9" s="21">
        <v>2</v>
      </c>
      <c r="H9" s="22">
        <f t="shared" si="0"/>
        <v>118000</v>
      </c>
      <c r="I9" s="1"/>
    </row>
    <row r="10" spans="1:9" ht="24" customHeight="1">
      <c r="A10" s="73"/>
      <c r="B10" s="74"/>
      <c r="C10" s="58" t="s">
        <v>77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78</v>
      </c>
      <c r="D12" s="63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79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3"/>
      <c r="B15" s="74"/>
      <c r="C15" s="52" t="s">
        <v>80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>
        <v>6000</v>
      </c>
      <c r="G20" s="24">
        <v>-1</v>
      </c>
      <c r="H20" s="22">
        <f t="shared" si="0"/>
        <v>-6000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1148000</v>
      </c>
      <c r="F21" s="66"/>
      <c r="G21" s="26">
        <v>1</v>
      </c>
      <c r="H21" s="130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1148000</v>
      </c>
      <c r="F22" s="66"/>
      <c r="G22" s="66"/>
      <c r="H22" s="130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30"/>
      <c r="I23" s="1"/>
    </row>
    <row r="24" spans="1:9" ht="17.25" customHeight="1">
      <c r="A24" s="77"/>
      <c r="B24" s="78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96" t="s">
        <v>81</v>
      </c>
      <c r="D25" s="97"/>
      <c r="E25" s="28"/>
      <c r="F25" s="22"/>
      <c r="G25" s="21"/>
      <c r="H25" s="22">
        <f>F25*G25</f>
        <v>0</v>
      </c>
      <c r="I25" s="1"/>
    </row>
    <row r="26" spans="1:9" ht="25.15" customHeight="1">
      <c r="A26" s="102" t="s">
        <v>68</v>
      </c>
      <c r="B26" s="103"/>
      <c r="C26" s="82" t="s">
        <v>82</v>
      </c>
      <c r="D26" s="82"/>
      <c r="E26" s="28"/>
      <c r="F26" s="22"/>
      <c r="G26" s="21"/>
      <c r="H26" s="22">
        <f>F26*G26</f>
        <v>0</v>
      </c>
      <c r="I26" s="1"/>
    </row>
    <row r="27" spans="1:9">
      <c r="A27" s="104"/>
      <c r="B27" s="105"/>
      <c r="C27" s="82" t="s">
        <v>83</v>
      </c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4"/>
      <c r="B28" s="105"/>
      <c r="C28" s="82" t="s">
        <v>84</v>
      </c>
      <c r="D28" s="82"/>
      <c r="E28" s="28"/>
      <c r="F28" s="22"/>
      <c r="G28" s="21"/>
      <c r="H28" s="22">
        <f t="shared" si="1"/>
        <v>0</v>
      </c>
      <c r="I28" s="1"/>
    </row>
    <row r="29" spans="1:9">
      <c r="A29" s="104"/>
      <c r="B29" s="105"/>
      <c r="C29" s="83"/>
      <c r="D29" s="83"/>
      <c r="E29" s="28"/>
      <c r="F29" s="22"/>
      <c r="G29" s="21"/>
      <c r="H29" s="22">
        <f t="shared" si="1"/>
        <v>0</v>
      </c>
      <c r="I29" s="1"/>
    </row>
    <row r="30" spans="1:9">
      <c r="A30" s="104"/>
      <c r="B30" s="105"/>
      <c r="C30" s="83"/>
      <c r="D30" s="83"/>
      <c r="E30" s="28" t="s">
        <v>88</v>
      </c>
      <c r="F30" s="22">
        <v>-5000</v>
      </c>
      <c r="G30" s="21">
        <v>1</v>
      </c>
      <c r="H30" s="22">
        <f t="shared" si="1"/>
        <v>-5000</v>
      </c>
      <c r="I30" s="1"/>
    </row>
    <row r="31" spans="1:9">
      <c r="A31" s="104"/>
      <c r="B31" s="105"/>
      <c r="C31" s="83" t="s">
        <v>87</v>
      </c>
      <c r="D31" s="83"/>
      <c r="E31" s="29"/>
      <c r="F31" s="30">
        <v>25000</v>
      </c>
      <c r="G31" s="31">
        <v>1</v>
      </c>
      <c r="H31" s="30">
        <f t="shared" si="1"/>
        <v>25000</v>
      </c>
      <c r="I31" s="1"/>
    </row>
    <row r="32" spans="1:9" ht="16.5" hidden="1" customHeight="1">
      <c r="A32" s="104"/>
      <c r="B32" s="105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7">
        <f>SUM(H25:H33)</f>
        <v>20000</v>
      </c>
      <c r="F34" s="68"/>
      <c r="G34" s="68"/>
      <c r="H34" s="128" t="s">
        <v>14</v>
      </c>
      <c r="I34" s="1"/>
    </row>
    <row r="35" spans="1:9" ht="14.25" customHeight="1">
      <c r="A35" s="110"/>
      <c r="B35" s="111"/>
      <c r="C35" s="92"/>
      <c r="D35" s="93"/>
      <c r="E35" s="69"/>
      <c r="F35" s="70"/>
      <c r="G35" s="70"/>
      <c r="H35" s="129"/>
      <c r="I35" s="1"/>
    </row>
    <row r="36" spans="1:9" ht="16.5" customHeight="1">
      <c r="A36" s="100" t="s">
        <v>27</v>
      </c>
      <c r="B36" s="101"/>
      <c r="C36" s="88" t="b">
        <f>IF(F38="카드+현금",Sheet3!C11,IF(F38="현금+카드",Sheet3!C4))</f>
        <v>0</v>
      </c>
      <c r="D36" s="89"/>
      <c r="E36" s="32" t="s">
        <v>4</v>
      </c>
      <c r="F36" s="136">
        <f>SUM(E22,E34)</f>
        <v>1168000</v>
      </c>
      <c r="G36" s="136"/>
      <c r="H36" s="33" t="s">
        <v>14</v>
      </c>
      <c r="I36" s="1"/>
    </row>
    <row r="37" spans="1:9" ht="16.5" customHeight="1">
      <c r="A37" s="100" t="s">
        <v>26</v>
      </c>
      <c r="B37" s="101"/>
      <c r="C37" s="86" t="b">
        <f>IF(F38="카드+현금",Sheet3!C9,IF(F38="현금+카드",Sheet3!C6))</f>
        <v>0</v>
      </c>
      <c r="D37" s="87"/>
      <c r="E37" s="32" t="s">
        <v>15</v>
      </c>
      <c r="F37" s="134">
        <f>F36*1.1-F36</f>
        <v>116800</v>
      </c>
      <c r="G37" s="135"/>
      <c r="H37" s="34"/>
      <c r="I37" s="1"/>
    </row>
    <row r="38" spans="1:9" ht="17.25" customHeight="1">
      <c r="A38" s="100" t="s">
        <v>22</v>
      </c>
      <c r="B38" s="101"/>
      <c r="C38" s="113"/>
      <c r="D38" s="114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36" t="s">
        <v>60</v>
      </c>
      <c r="F39" s="138"/>
      <c r="G39" s="139"/>
      <c r="H39" s="140"/>
      <c r="I39" s="1"/>
    </row>
    <row r="40" spans="1:9" ht="20.25" customHeight="1">
      <c r="A40" s="110"/>
      <c r="B40" s="111"/>
      <c r="C40" s="117"/>
      <c r="D40" s="118"/>
      <c r="E40" s="37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1284800</v>
      </c>
      <c r="G40" s="137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39"/>
      <c r="B43" s="39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1168000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734800.00000000012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2025-02-01T10:07:09Z</cp:lastPrinted>
  <dcterms:created xsi:type="dcterms:W3CDTF">2019-03-28T03:58:09Z</dcterms:created>
  <dcterms:modified xsi:type="dcterms:W3CDTF">2025-02-01T10:30:50Z</dcterms:modified>
</cp:coreProperties>
</file>