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8765" windowHeight="12495"/>
  </bookViews>
  <sheets>
    <sheet name="Sheet1" sheetId="1" r:id="rId1"/>
    <sheet name="Sheet3" sheetId="3" state="hidden" r:id="rId2"/>
    <sheet name="Sheet2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<sst xmlns="http://schemas.openxmlformats.org/spreadsheetml/2006/main" count="98" uniqueCount="86">
  <si>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</si>
  <si>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</si>
  <si>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</si>
  <si>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</si>
  <si>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</si>
  <si>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</si>
  <si>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</si>
  <si>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</si>
  <si>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</si>
  <si>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</si>
  <si>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</si>
  <si>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</si>
  <si>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</si>
  <si>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</si>
  <si>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</si>
  <si>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</si>
  <si>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</si>
  <si>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</si>
  <si>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</si>
  <si>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</si>
  <si>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</si>
  <si>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</si>
  <si>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</si>
  <si>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</si>
  <si>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</si>
  <si>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</si>
  <si>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</si>
  <si>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</si>
  <si>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</si>
  <si>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</si>
  <si>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</si>
  <si>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</si>
  <si>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</si>
  <si>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</si>
  <si>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</si>
  <si>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</si>
  <si>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</si>
  <si>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</si>
  <si>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</si>
  <si>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</si>
  <si>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</si>
  <si>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</si>
  <si>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</si>
  <si>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</si>
  <si>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</si>
  <si>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</si>
  <si>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</si>
  <si>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</si>
  <si>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</si>
  <si>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</si>
  <si>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</si>
  <si>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</si>
  <si>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</si>
  <si>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</si>
  <si>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</si>
  <si>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</si>
  <si>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</si>
  <si>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</si>
  <si>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</si>
  <si>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</si>
  <si>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</si>
  <si>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</si>
  <si>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</si>
  <si>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</si>
  <si>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</si>
  <si>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</si>
  <si>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</si>
  <si>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</si>
  <si>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</si>
  <si>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</si>
  <si>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</si>
  <si>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</si>
  <si>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</si>
  <si>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AMD 라이젠5-5세대 7500F (멀티팩(정품))</t>
    <phoneticPr fontId="1" type="noConversion"/>
  </si>
  <si>
    <t>DEEPCOOL AG400 DIGITAL (블랙)</t>
    <phoneticPr fontId="1" type="noConversion"/>
  </si>
  <si>
    <t>마이크론 Crucial DDR5-5600 CL46 대원씨티에스 (16GB)x2=32GB</t>
    <phoneticPr fontId="1" type="noConversion"/>
  </si>
  <si>
    <t>MSI PRO B650M-P</t>
    <phoneticPr fontId="1" type="noConversion"/>
  </si>
  <si>
    <t>ZOTAC GAMING 지포스 RTX 4060 TWIN Edge OC D6 8GB (선택1)</t>
    <phoneticPr fontId="1" type="noConversion"/>
  </si>
  <si>
    <t>이엠텍 지포스 RTX 4060 Ti STORM X Dual OC D6 8GB (선택2)</t>
    <phoneticPr fontId="1" type="noConversion"/>
  </si>
  <si>
    <t>솔리다임 P44 Pro M.2 NVMe(1TB)SK하이닉스자회사 7000MB 엄청빠릅니다(가성비최고)</t>
    <phoneticPr fontId="1" type="noConversion"/>
  </si>
  <si>
    <t>앱코 U30 마린 (블랙)</t>
    <phoneticPr fontId="1" type="noConversion"/>
  </si>
  <si>
    <t>마이크로닉스 Classic II 풀체인지 700W 80PLUS브론즈 ATX3.1</t>
    <phoneticPr fontId="1" type="noConversion"/>
  </si>
  <si>
    <t>권장사양이 최소 4060부터 권장입니다.</t>
    <phoneticPr fontId="1" type="noConversion"/>
  </si>
  <si>
    <t xml:space="preserve">오공게임 특성상 그래픽 요구가 크기 때문에  </t>
    <phoneticPr fontId="1" type="noConversion"/>
  </si>
  <si>
    <t>VGA</t>
    <phoneticPr fontId="1" type="noConversion"/>
  </si>
  <si>
    <t xml:space="preserve">이재원고객님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</si>
</sst>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12" borderId="14" xfId="0" applyFont="1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1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12" borderId="14" xfId="0" applyFont="1" applyFill="1" applyBorder="1" applyAlignment="1">
      <alignment horizontal="center" vertical="center" wrapText="1"/>
    </xf>
    <xf numFmtId="0" fontId="9" fillId="12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85</v>
      </c>
      <c r="C1" s="120" t="s">
        <v>68</v>
      </c>
      <c r="D1" s="121"/>
      <c r="E1" s="50"/>
      <c r="F1" s="51"/>
      <c r="G1" s="51"/>
      <c r="H1" s="52"/>
    </row>
    <row r="2" spans="1:9" ht="22.5" customHeight="1">
      <c r="A2" s="15" t="s">
        <v>34</v>
      </c>
      <c r="B2" s="16"/>
      <c r="C2" s="122"/>
      <c r="D2" s="123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45682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4"/>
      <c r="C4" s="124"/>
      <c r="D4" s="125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69</v>
      </c>
      <c r="B6" s="105"/>
      <c r="C6" s="64" t="s">
        <v>73</v>
      </c>
      <c r="D6" s="65"/>
      <c r="E6" s="21" t="s">
        <v>6</v>
      </c>
      <c r="F6" s="22">
        <v>245000</v>
      </c>
      <c r="G6" s="21">
        <v>1</v>
      </c>
      <c r="H6" s="22">
        <f>F6*G6</f>
        <v>245000</v>
      </c>
      <c r="I6" s="1"/>
    </row>
    <row r="7" spans="1:9" ht="24" customHeight="1">
      <c r="A7" s="106"/>
      <c r="B7" s="107"/>
      <c r="C7" s="64" t="s">
        <v>74</v>
      </c>
      <c r="D7" s="65"/>
      <c r="E7" s="23" t="s">
        <v>11</v>
      </c>
      <c r="F7" s="22">
        <v>30000</v>
      </c>
      <c r="G7" s="21">
        <v>1</v>
      </c>
      <c r="H7" s="22">
        <f t="shared" ref="H7:H20" si="0">F7*G7</f>
        <v>30000</v>
      </c>
      <c r="I7" s="1"/>
    </row>
    <row r="8" spans="1:9" ht="25.5" customHeight="1">
      <c r="A8" s="106"/>
      <c r="B8" s="107"/>
      <c r="C8" s="66" t="s">
        <v>76</v>
      </c>
      <c r="D8" s="67"/>
      <c r="E8" s="21" t="s">
        <v>7</v>
      </c>
      <c r="F8" s="22">
        <v>160000</v>
      </c>
      <c r="G8" s="21">
        <v>1</v>
      </c>
      <c r="H8" s="22">
        <f t="shared" si="0"/>
        <v>160000</v>
      </c>
      <c r="I8" s="1"/>
    </row>
    <row r="9" spans="1:9" ht="37.5" customHeight="1">
      <c r="A9" s="106"/>
      <c r="B9" s="107"/>
      <c r="C9" s="64" t="s">
        <v>75</v>
      </c>
      <c r="D9" s="65"/>
      <c r="E9" s="21" t="s">
        <v>8</v>
      </c>
      <c r="F9" s="22">
        <v>56000</v>
      </c>
      <c r="G9" s="21">
        <v>2</v>
      </c>
      <c r="H9" s="22">
        <f t="shared" si="0"/>
        <v>112000</v>
      </c>
      <c r="I9" s="1"/>
    </row>
    <row r="10" spans="1:9" ht="24" customHeight="1">
      <c r="A10" s="106"/>
      <c r="B10" s="107"/>
      <c r="C10" s="135" t="s">
        <v>77</v>
      </c>
      <c r="D10" s="136"/>
      <c r="E10" s="21" t="s">
        <v>9</v>
      </c>
      <c r="F10" s="22">
        <v>470000</v>
      </c>
      <c r="G10" s="21"/>
      <c r="H10" s="22">
        <f t="shared" si="0"/>
        <v>0</v>
      </c>
      <c r="I10" s="1"/>
    </row>
    <row r="11" spans="1:9" ht="24" customHeight="1">
      <c r="A11" s="106"/>
      <c r="B11" s="107"/>
      <c r="C11" s="135" t="s">
        <v>78</v>
      </c>
      <c r="D11" s="136"/>
      <c r="E11" s="21" t="s">
        <v>84</v>
      </c>
      <c r="F11" s="22">
        <v>670000</v>
      </c>
      <c r="G11" s="21">
        <v>1</v>
      </c>
      <c r="H11" s="22">
        <f t="shared" si="0"/>
        <v>670000</v>
      </c>
      <c r="I11" s="1"/>
    </row>
    <row r="12" spans="1:9" ht="24" customHeight="1">
      <c r="A12" s="106"/>
      <c r="B12" s="107"/>
      <c r="C12" s="137" t="s">
        <v>79</v>
      </c>
      <c r="D12" s="65"/>
      <c r="E12" s="21" t="s">
        <v>10</v>
      </c>
      <c r="F12" s="22">
        <v>115000</v>
      </c>
      <c r="G12" s="21">
        <v>1</v>
      </c>
      <c r="H12" s="22">
        <f t="shared" si="0"/>
        <v>115000</v>
      </c>
      <c r="I12" s="1"/>
    </row>
    <row r="13" spans="1:9" ht="31.5" customHeight="1">
      <c r="A13" s="106"/>
      <c r="B13" s="107"/>
      <c r="C13" s="129"/>
      <c r="D13" s="130"/>
      <c r="E13" s="21"/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129" t="s">
        <v>80</v>
      </c>
      <c r="D14" s="130"/>
      <c r="E14" s="21" t="s">
        <v>61</v>
      </c>
      <c r="F14" s="22">
        <v>40000</v>
      </c>
      <c r="G14" s="21">
        <v>1</v>
      </c>
      <c r="H14" s="22">
        <f t="shared" si="0"/>
        <v>40000</v>
      </c>
      <c r="I14" s="1"/>
    </row>
    <row r="15" spans="1:9" ht="24" customHeight="1">
      <c r="A15" s="106"/>
      <c r="B15" s="107"/>
      <c r="C15" s="129" t="s">
        <v>81</v>
      </c>
      <c r="D15" s="130"/>
      <c r="E15" s="21" t="s">
        <v>62</v>
      </c>
      <c r="F15" s="22">
        <v>82000</v>
      </c>
      <c r="G15" s="21">
        <v>1</v>
      </c>
      <c r="H15" s="22">
        <f t="shared" si="0"/>
        <v>82000</v>
      </c>
      <c r="I15" s="1"/>
    </row>
    <row r="16" spans="1:9" ht="24" customHeight="1">
      <c r="A16" s="106"/>
      <c r="B16" s="107"/>
      <c r="C16" s="131"/>
      <c r="D16" s="132"/>
      <c r="E16" s="21" t="s">
        <v>63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8" t="s">
        <v>70</v>
      </c>
      <c r="D17" s="115"/>
      <c r="E17" s="24" t="s">
        <v>64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65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3" t="s">
        <v>72</v>
      </c>
      <c r="D19" s="134"/>
      <c r="E19" s="21" t="s">
        <v>66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7"/>
      <c r="D20" s="128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60</v>
      </c>
      <c r="B21" s="109"/>
      <c r="C21" s="126" t="s">
        <v>12</v>
      </c>
      <c r="D21" s="126"/>
      <c r="E21" s="99">
        <f>SUM(H6:H20)</f>
        <v>1534000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6"/>
      <c r="D22" s="126"/>
      <c r="E22" s="99">
        <f>E21*G21</f>
        <v>1534000</v>
      </c>
      <c r="F22" s="99"/>
      <c r="G22" s="99"/>
      <c r="H22" s="61"/>
      <c r="I22" s="1"/>
    </row>
    <row r="23" spans="1:9" ht="12.75" customHeight="1">
      <c r="A23" s="110"/>
      <c r="B23" s="111"/>
      <c r="C23" s="126"/>
      <c r="D23" s="126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83</v>
      </c>
      <c r="D25" s="96"/>
      <c r="E25" s="28"/>
      <c r="F25" s="22"/>
      <c r="G25" s="21"/>
      <c r="H25" s="22">
        <f>F25*G25</f>
        <v>0</v>
      </c>
      <c r="I25" s="1"/>
    </row>
    <row r="26" spans="1:9" ht="25.15" customHeight="1">
      <c r="A26" s="77" t="s">
        <v>67</v>
      </c>
      <c r="B26" s="78"/>
      <c r="C26" s="116" t="s">
        <v>82</v>
      </c>
      <c r="D26" s="116"/>
      <c r="E26" s="28"/>
      <c r="F26" s="22"/>
      <c r="G26" s="21"/>
      <c r="H26" s="22">
        <f>F26*G26</f>
        <v>0</v>
      </c>
      <c r="I26" s="1"/>
    </row>
    <row r="27" spans="1:9">
      <c r="A27" s="79"/>
      <c r="B27" s="80"/>
      <c r="C27" s="117"/>
      <c r="D27" s="117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7"/>
      <c r="D28" s="117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7"/>
      <c r="D29" s="117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7"/>
      <c r="D30" s="117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7"/>
      <c r="D31" s="117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1534000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153400.00000000023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58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59</v>
      </c>
      <c r="F39" s="72"/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1687400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9" t="s">
        <v>43</v>
      </c>
      <c r="G41" s="119"/>
      <c r="H41" s="6">
        <f>F40-(F37+F36)</f>
        <v>0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8"/>
      <c r="B43" s="118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8" t="s">
        <v>53</v>
      </c>
      <c r="B3" s="118"/>
      <c r="C3" s="118"/>
      <c r="E3" t="s">
        <v>46</v>
      </c>
      <c r="F3">
        <f>Sheet1!F36</f>
        <v>1534000</v>
      </c>
    </row>
    <row r="4" spans="1:7">
      <c r="A4" t="s">
        <v>52</v>
      </c>
      <c r="B4" s="7" t="s">
        <v>50</v>
      </c>
      <c r="C4" s="9">
        <v>500000</v>
      </c>
      <c r="D4" t="s">
        <v>47</v>
      </c>
    </row>
    <row r="5" spans="1:7">
      <c r="B5" t="s">
        <v>15</v>
      </c>
      <c r="C5">
        <v>1.1000000000000001</v>
      </c>
      <c r="D5" t="s">
        <v>48</v>
      </c>
    </row>
    <row r="6" spans="1:7">
      <c r="B6" t="s">
        <v>45</v>
      </c>
      <c r="C6" s="10">
        <f>(F3-C4)*C5</f>
        <v>1137400</v>
      </c>
      <c r="D6" t="s">
        <v>49</v>
      </c>
    </row>
    <row r="8" spans="1:7">
      <c r="A8" s="118" t="s">
        <v>54</v>
      </c>
      <c r="B8" s="118"/>
      <c r="C8" s="118"/>
    </row>
    <row r="9" spans="1:7">
      <c r="A9" t="s">
        <v>52</v>
      </c>
      <c r="B9" s="8" t="s">
        <v>51</v>
      </c>
      <c r="C9" s="11"/>
      <c r="D9" t="s">
        <v>47</v>
      </c>
      <c r="G9" s="10">
        <f>((F3*C10)-C9)/C10</f>
        <v>1534000</v>
      </c>
    </row>
    <row r="10" spans="1:7">
      <c r="B10" t="s">
        <v>15</v>
      </c>
      <c r="C10">
        <v>1.1000000000000001</v>
      </c>
      <c r="D10" t="s">
        <v>48</v>
      </c>
    </row>
    <row r="11" spans="1:7">
      <c r="B11" t="s">
        <v>44</v>
      </c>
      <c r="C11" s="10">
        <f>ROUND(G9,-3)</f>
        <v>1534000</v>
      </c>
      <c r="D11" t="s">
        <v>49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57</v>
      </c>
      <c r="D2" t="s">
        <v>29</v>
      </c>
    </row>
    <row r="3" spans="1:5">
      <c r="A3" t="s">
        <v>19</v>
      </c>
      <c r="B3" t="s">
        <v>25</v>
      </c>
      <c r="C3" s="5" t="s">
        <v>56</v>
      </c>
      <c r="D3" s="4" t="s">
        <v>31</v>
      </c>
    </row>
    <row r="4" spans="1:5">
      <c r="A4" t="s">
        <v>20</v>
      </c>
      <c r="B4" s="2">
        <f>Sheet1!F36-(Sheet1!C36)</f>
        <v>1534000</v>
      </c>
    </row>
    <row r="5" spans="1:5">
      <c r="A5" t="s">
        <v>55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2025-01-25T09:33:15Z</cp:lastPrinted>
  <dcterms:created xsi:type="dcterms:W3CDTF">2019-03-28T03:58:09Z</dcterms:created>
  <dcterms:modified xsi:type="dcterms:W3CDTF">2025-01-25T09:35:38Z</dcterms:modified>
</cp:coreProperties>
</file>