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D68D45A-2F3F-45FF-A2DE-F358DCA0C10E}" xr6:coauthVersionLast="47" xr6:coauthVersionMax="47" xr10:uidLastSave="{00000000-0000-0000-0000-000000000000}"/>
  <bookViews>
    <workbookView xWindow="1815" yWindow="1815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<sst xmlns="http://schemas.openxmlformats.org/spreadsheetml/2006/main" count="107" uniqueCount="94">
  <si>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</si>
  <si>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</si>
  <si>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</si>
  <si>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</si>
  <si>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</si>
  <si>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</si>
  <si>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</si>
  <si>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</si>
  <si>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</si>
  <si>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</si>
  <si>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</si>
  <si>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</si>
  <si>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</si>
  <si>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</si>
  <si>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</si>
  <si>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</si>
  <si>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</si>
  <si>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</si>
  <si>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</si>
  <si>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</si>
  <si>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</si>
  <si>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</si>
  <si>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</si>
  <si>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</si>
  <si>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</si>
  <si>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</si>
  <si>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</si>
  <si>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</si>
  <si>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</si>
  <si>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</si>
  <si>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</si>
  <si>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</si>
  <si>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</si>
  <si>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</si>
  <si>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</si>
  <si>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</si>
  <si>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</si>
  <si>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</si>
  <si>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</si>
  <si>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</si>
  <si>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</si>
  <si>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</si>
  <si>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</si>
  <si>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</si>
  <si>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</si>
  <si>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</si>
  <si>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</si>
  <si>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</si>
  <si>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</si>
  <si>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</si>
  <si>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</si>
  <si>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</si>
  <si>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</si>
  <si>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</si>
  <si>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</si>
  <si>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</si>
  <si>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</si>
  <si>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</si>
  <si>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</si>
  <si>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</si>
  <si>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</si>
  <si>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</si>
  <si>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</si>
  <si>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</si>
  <si>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</si>
  <si>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</si>
  <si>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</si>
  <si>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</si>
  <si>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</si>
  <si>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</si>
  <si>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</si>
  <si>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</si>
  <si>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</si>
  <si>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이관섭고객님 </t>
    <phoneticPr fontId="1" type="noConversion"/>
  </si>
  <si>
    <t>인텔 코어i3-12세대 12100  4코어8쓰레드</t>
    <phoneticPr fontId="1" type="noConversion"/>
  </si>
  <si>
    <t>ASUS PRIME H610M-CS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</si>
  <si>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</si>
  <si>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</si>
  <si>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 xml:space="preserve">WD NVME 256GB </t>
    <phoneticPr fontId="1" type="noConversion"/>
  </si>
  <si>
    <t>데이븐 V200 미니케이스</t>
    <phoneticPr fontId="1" type="noConversion"/>
  </si>
  <si>
    <t>마이크로닉스 정격400W</t>
    <phoneticPr fontId="1" type="noConversion"/>
  </si>
  <si>
    <t>인텔 정품쿨러 활용</t>
    <phoneticPr fontId="1" type="noConversion"/>
  </si>
  <si>
    <t>B244F ZERO IPS HDR 무결점 블랙</t>
    <phoneticPr fontId="1" type="noConversion"/>
  </si>
  <si>
    <t>모니터</t>
    <phoneticPr fontId="1" type="noConversion"/>
  </si>
  <si>
    <t>키보드+마우스 합본셋트</t>
    <phoneticPr fontId="1" type="noConversion"/>
  </si>
  <si>
    <t>마우스패드</t>
    <phoneticPr fontId="1" type="noConversion"/>
  </si>
  <si>
    <t>키보드</t>
    <phoneticPr fontId="1" type="noConversion"/>
  </si>
  <si>
    <t>멀티탭</t>
    <phoneticPr fontId="1" type="noConversion"/>
  </si>
  <si>
    <t>배송비</t>
    <phoneticPr fontId="1" type="noConversion"/>
  </si>
  <si>
    <t>배송비는 화물로 발송 (배송비지원)</t>
    <phoneticPr fontId="1" type="noConversion"/>
  </si>
  <si>
    <t>멀티탭 5구 1.5m 5개 서비스</t>
    <phoneticPr fontId="1" type="noConversion"/>
  </si>
  <si>
    <t>계약금</t>
    <phoneticPr fontId="1" type="noConversion"/>
  </si>
  <si>
    <t>언주로 122 우성캐릭터오피스텔 1605호</t>
    <phoneticPr fontId="1" type="noConversion"/>
  </si>
  <si>
    <t>샌디스크 2.0 16GB 1개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</si>
</sst>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H21" sqref="H21:H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44" t="s">
        <v>68</v>
      </c>
      <c r="D1" s="45"/>
      <c r="E1" s="119"/>
      <c r="F1" s="120"/>
      <c r="G1" s="120"/>
      <c r="H1" s="121"/>
    </row>
    <row r="2" spans="1:9" ht="22.5" customHeight="1">
      <c r="A2" s="15" t="s">
        <v>34</v>
      </c>
      <c r="B2" s="16">
        <v>1090779694</v>
      </c>
      <c r="C2" s="46"/>
      <c r="D2" s="47"/>
      <c r="E2" s="122"/>
      <c r="F2" s="123"/>
      <c r="G2" s="123"/>
      <c r="H2" s="124"/>
    </row>
    <row r="3" spans="1:9" ht="22.5" customHeight="1">
      <c r="A3" s="15" t="s">
        <v>35</v>
      </c>
      <c r="B3" s="17">
        <f ca="1">TODAY()</f>
        <v>45675</v>
      </c>
      <c r="C3" s="15" t="s">
        <v>36</v>
      </c>
      <c r="D3" s="18"/>
      <c r="E3" s="122"/>
      <c r="F3" s="123"/>
      <c r="G3" s="123"/>
      <c r="H3" s="124"/>
    </row>
    <row r="4" spans="1:9" ht="22.5" customHeight="1">
      <c r="A4" s="19" t="s">
        <v>33</v>
      </c>
      <c r="B4" s="50" t="s">
        <v>92</v>
      </c>
      <c r="C4" s="50"/>
      <c r="D4" s="51"/>
      <c r="E4" s="125"/>
      <c r="F4" s="126"/>
      <c r="G4" s="126"/>
      <c r="H4" s="127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3" t="s">
        <v>69</v>
      </c>
      <c r="B6" s="74"/>
      <c r="C6" s="61" t="s">
        <v>74</v>
      </c>
      <c r="D6" s="62"/>
      <c r="E6" s="21" t="s">
        <v>6</v>
      </c>
      <c r="F6" s="22">
        <v>169000</v>
      </c>
      <c r="G6" s="21">
        <v>1</v>
      </c>
      <c r="H6" s="22">
        <f>F6*G6</f>
        <v>169000</v>
      </c>
      <c r="I6" s="1"/>
    </row>
    <row r="7" spans="1:9" ht="24" customHeight="1">
      <c r="A7" s="75"/>
      <c r="B7" s="76"/>
      <c r="C7" s="61" t="s">
        <v>81</v>
      </c>
      <c r="D7" s="62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5"/>
      <c r="B8" s="76"/>
      <c r="C8" s="131" t="s">
        <v>75</v>
      </c>
      <c r="D8" s="132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5"/>
      <c r="B9" s="76"/>
      <c r="C9" s="61" t="s">
        <v>76</v>
      </c>
      <c r="D9" s="62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75"/>
      <c r="B10" s="76"/>
      <c r="C10" s="61" t="s">
        <v>77</v>
      </c>
      <c r="D10" s="62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5"/>
      <c r="B11" s="76"/>
      <c r="C11" s="63"/>
      <c r="D11" s="6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5" t="s">
        <v>78</v>
      </c>
      <c r="D12" s="62"/>
      <c r="E12" s="21" t="s">
        <v>10</v>
      </c>
      <c r="F12" s="22">
        <v>25000</v>
      </c>
      <c r="G12" s="21">
        <v>1</v>
      </c>
      <c r="H12" s="22">
        <f t="shared" si="0"/>
        <v>25000</v>
      </c>
      <c r="I12" s="1"/>
    </row>
    <row r="13" spans="1:9" ht="31.5" customHeight="1">
      <c r="A13" s="75"/>
      <c r="B13" s="76"/>
      <c r="C13" s="55"/>
      <c r="D13" s="5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5" t="s">
        <v>79</v>
      </c>
      <c r="D14" s="56"/>
      <c r="E14" s="21" t="s">
        <v>61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5"/>
      <c r="B15" s="76"/>
      <c r="C15" s="55" t="s">
        <v>80</v>
      </c>
      <c r="D15" s="56"/>
      <c r="E15" s="21" t="s">
        <v>62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5"/>
      <c r="B16" s="76"/>
      <c r="C16" s="57"/>
      <c r="D16" s="58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70</v>
      </c>
      <c r="D17" s="67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71</v>
      </c>
      <c r="D18" s="67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9" t="s">
        <v>72</v>
      </c>
      <c r="D19" s="60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3"/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60</v>
      </c>
      <c r="B21" s="78"/>
      <c r="C21" s="52" t="s">
        <v>12</v>
      </c>
      <c r="D21" s="52"/>
      <c r="E21" s="68">
        <f>SUM(H6:H20)</f>
        <v>439000</v>
      </c>
      <c r="F21" s="68"/>
      <c r="G21" s="26">
        <v>5</v>
      </c>
      <c r="H21" s="130" t="s">
        <v>14</v>
      </c>
      <c r="I21" s="1"/>
    </row>
    <row r="22" spans="1:9" ht="12.75" customHeight="1">
      <c r="A22" s="79"/>
      <c r="B22" s="80"/>
      <c r="C22" s="52"/>
      <c r="D22" s="52"/>
      <c r="E22" s="68">
        <f>E21*G21</f>
        <v>2195000</v>
      </c>
      <c r="F22" s="68"/>
      <c r="G22" s="68"/>
      <c r="H22" s="130"/>
      <c r="I22" s="1"/>
    </row>
    <row r="23" spans="1:9" ht="12.75" customHeight="1">
      <c r="A23" s="79"/>
      <c r="B23" s="80"/>
      <c r="C23" s="52"/>
      <c r="D23" s="52"/>
      <c r="E23" s="68"/>
      <c r="F23" s="68"/>
      <c r="G23" s="68"/>
      <c r="H23" s="130"/>
      <c r="I23" s="1"/>
    </row>
    <row r="24" spans="1:9" ht="17.25" customHeight="1">
      <c r="A24" s="79"/>
      <c r="B24" s="80"/>
      <c r="C24" s="96" t="s">
        <v>17</v>
      </c>
      <c r="D24" s="97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5" t="s">
        <v>82</v>
      </c>
      <c r="D25" s="56"/>
      <c r="E25" s="28" t="s">
        <v>83</v>
      </c>
      <c r="F25" s="22">
        <v>85000</v>
      </c>
      <c r="G25" s="21">
        <v>5</v>
      </c>
      <c r="H25" s="22">
        <f>F25*G25</f>
        <v>425000</v>
      </c>
      <c r="I25" s="1"/>
    </row>
    <row r="26" spans="1:9" ht="25.15" customHeight="1">
      <c r="A26" s="102" t="s">
        <v>67</v>
      </c>
      <c r="B26" s="103"/>
      <c r="C26" s="84" t="s">
        <v>84</v>
      </c>
      <c r="D26" s="84"/>
      <c r="E26" s="28" t="s">
        <v>86</v>
      </c>
      <c r="F26" s="22">
        <v>0</v>
      </c>
      <c r="G26" s="21">
        <v>5</v>
      </c>
      <c r="H26" s="22">
        <f>F26*G26</f>
        <v>0</v>
      </c>
      <c r="I26" s="1"/>
    </row>
    <row r="27" spans="1:9">
      <c r="A27" s="104"/>
      <c r="B27" s="105"/>
      <c r="C27" s="84" t="s">
        <v>85</v>
      </c>
      <c r="D27" s="84"/>
      <c r="E27" s="28" t="s">
        <v>85</v>
      </c>
      <c r="F27" s="22">
        <v>0</v>
      </c>
      <c r="G27" s="21">
        <v>5</v>
      </c>
      <c r="H27" s="22">
        <f t="shared" ref="H27:H33" si="1">F27*G27</f>
        <v>0</v>
      </c>
      <c r="I27" s="1"/>
    </row>
    <row r="28" spans="1:9">
      <c r="A28" s="104"/>
      <c r="B28" s="105"/>
      <c r="C28" s="84" t="s">
        <v>90</v>
      </c>
      <c r="D28" s="84"/>
      <c r="E28" s="28" t="s">
        <v>87</v>
      </c>
      <c r="F28" s="22">
        <v>0</v>
      </c>
      <c r="G28" s="21">
        <v>5</v>
      </c>
      <c r="H28" s="22">
        <f t="shared" si="1"/>
        <v>0</v>
      </c>
      <c r="I28" s="1"/>
    </row>
    <row r="29" spans="1:9">
      <c r="A29" s="104"/>
      <c r="B29" s="105"/>
      <c r="C29" s="85" t="s">
        <v>89</v>
      </c>
      <c r="D29" s="85"/>
      <c r="E29" s="39" t="s">
        <v>88</v>
      </c>
      <c r="F29" s="40"/>
      <c r="G29" s="41"/>
      <c r="H29" s="40">
        <f t="shared" si="1"/>
        <v>0</v>
      </c>
      <c r="I29" s="1"/>
    </row>
    <row r="30" spans="1:9">
      <c r="A30" s="104"/>
      <c r="B30" s="105"/>
      <c r="C30" s="84" t="s">
        <v>93</v>
      </c>
      <c r="D30" s="84"/>
      <c r="E30" s="28"/>
      <c r="F30" s="22"/>
      <c r="G30" s="21"/>
      <c r="H30" s="22">
        <f t="shared" si="1"/>
        <v>0</v>
      </c>
      <c r="I30" s="1"/>
    </row>
    <row r="31" spans="1:9">
      <c r="A31" s="104"/>
      <c r="B31" s="105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4"/>
      <c r="B32" s="105"/>
      <c r="C32" s="98"/>
      <c r="D32" s="99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6"/>
      <c r="B33" s="107"/>
      <c r="C33" s="98"/>
      <c r="D33" s="99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8" t="s">
        <v>24</v>
      </c>
      <c r="B34" s="109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69">
        <f>SUM(H25:H33)</f>
        <v>425000</v>
      </c>
      <c r="F34" s="70"/>
      <c r="G34" s="70"/>
      <c r="H34" s="128" t="s">
        <v>14</v>
      </c>
      <c r="I34" s="1"/>
    </row>
    <row r="35" spans="1:9" ht="14.25" customHeight="1">
      <c r="A35" s="110"/>
      <c r="B35" s="111"/>
      <c r="C35" s="94"/>
      <c r="D35" s="95"/>
      <c r="E35" s="71"/>
      <c r="F35" s="72"/>
      <c r="G35" s="72"/>
      <c r="H35" s="129"/>
      <c r="I35" s="1"/>
    </row>
    <row r="36" spans="1:9" ht="16.5" customHeight="1">
      <c r="A36" s="100" t="s">
        <v>27</v>
      </c>
      <c r="B36" s="101"/>
      <c r="C36" s="90" t="b">
        <f>IF(F38="카드+현금",Sheet3!C11,IF(F38="현금+카드",Sheet3!C4))</f>
        <v>0</v>
      </c>
      <c r="D36" s="91"/>
      <c r="E36" s="32" t="s">
        <v>4</v>
      </c>
      <c r="F36" s="135">
        <f>SUM(E22,E34)</f>
        <v>2620000</v>
      </c>
      <c r="G36" s="135"/>
      <c r="H36" s="33" t="s">
        <v>14</v>
      </c>
      <c r="I36" s="1"/>
    </row>
    <row r="37" spans="1:9" ht="16.5" customHeight="1">
      <c r="A37" s="100" t="s">
        <v>26</v>
      </c>
      <c r="B37" s="101"/>
      <c r="C37" s="88" t="b">
        <f>IF(F38="카드+현금",Sheet3!C9,IF(F38="현금+카드",Sheet3!C6))</f>
        <v>0</v>
      </c>
      <c r="D37" s="89"/>
      <c r="E37" s="32" t="s">
        <v>15</v>
      </c>
      <c r="F37" s="133">
        <f>F36*1.1-F36</f>
        <v>262000</v>
      </c>
      <c r="G37" s="134"/>
      <c r="H37" s="34"/>
      <c r="I37" s="1"/>
    </row>
    <row r="38" spans="1:9" ht="17.25" customHeight="1">
      <c r="A38" s="100" t="s">
        <v>22</v>
      </c>
      <c r="B38" s="101"/>
      <c r="C38" s="113"/>
      <c r="D38" s="114"/>
      <c r="E38" s="32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8" t="s">
        <v>23</v>
      </c>
      <c r="B39" s="109"/>
      <c r="C39" s="115">
        <f>SUM(C36:C37)-C38</f>
        <v>0</v>
      </c>
      <c r="D39" s="116"/>
      <c r="E39" s="36" t="s">
        <v>91</v>
      </c>
      <c r="F39" s="137"/>
      <c r="G39" s="138"/>
      <c r="H39" s="139"/>
      <c r="I39" s="1"/>
    </row>
    <row r="40" spans="1:9" ht="20.25" customHeight="1">
      <c r="A40" s="110"/>
      <c r="B40" s="111"/>
      <c r="C40" s="117"/>
      <c r="D40" s="118"/>
      <c r="E40" s="37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2882000</v>
      </c>
      <c r="G40" s="136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2"/>
      <c r="F42" s="112"/>
      <c r="G42" s="112"/>
      <c r="H42" s="112"/>
      <c r="I42" s="1"/>
    </row>
    <row r="43" spans="1:9">
      <c r="A43" s="42"/>
      <c r="B43" s="42"/>
      <c r="C43" s="1"/>
      <c r="D43" s="1"/>
      <c r="E43" s="112"/>
      <c r="F43" s="112"/>
      <c r="G43" s="112"/>
      <c r="H43" s="112"/>
      <c r="I43" s="1"/>
    </row>
    <row r="44" spans="1:9">
      <c r="C44" s="1"/>
      <c r="D44" s="1"/>
      <c r="E44" s="112"/>
      <c r="F44" s="112"/>
      <c r="G44" s="112"/>
      <c r="H44" s="112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2620000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2332000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2025-01-16T04:08:11Z</cp:lastPrinted>
  <dcterms:created xsi:type="dcterms:W3CDTF">2019-03-28T03:58:09Z</dcterms:created>
  <dcterms:modified xsi:type="dcterms:W3CDTF">2025-01-18T08:55:43Z</dcterms:modified>
</cp:coreProperties>
</file>