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264D6AD-97C3-4BCF-BE27-C4B989A40211}" xr6:coauthVersionLast="47" xr6:coauthVersionMax="47" xr10:uidLastSave="{00000000-0000-0000-0000-000000000000}"/>
  <bookViews>
    <workbookView xWindow="7245" yWindow="90" windowWidth="21600" windowHeight="1351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<sst xmlns="http://schemas.openxmlformats.org/spreadsheetml/2006/main" count="102" uniqueCount="89">
  <si>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</si>
  <si>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</si>
  <si>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</si>
  <si>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</si>
  <si>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</si>
  <si>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</si>
  <si>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</si>
  <si>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</si>
  <si>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</si>
  <si>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</si>
  <si>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</si>
  <si>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</si>
  <si>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</si>
  <si>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</si>
  <si>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</si>
  <si>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</si>
  <si>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</si>
  <si>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</si>
  <si>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</si>
  <si>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</si>
  <si>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</si>
  <si>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</si>
  <si>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</si>
  <si>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</si>
  <si>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</si>
  <si>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</si>
  <si>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</si>
  <si>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</si>
  <si>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</si>
  <si>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</si>
  <si>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</si>
  <si>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</si>
  <si>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</si>
  <si>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</si>
  <si>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</si>
  <si>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</si>
  <si>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</si>
  <si>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</si>
  <si>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</si>
  <si>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</si>
  <si>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</si>
  <si>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</si>
  <si>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</si>
  <si>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</si>
  <si>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</si>
  <si>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</si>
  <si>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</si>
  <si>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</si>
  <si>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</si>
  <si>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</si>
  <si>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</si>
  <si>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</si>
  <si>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</si>
  <si>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</si>
  <si>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</si>
  <si>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</si>
  <si>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</si>
  <si>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</si>
  <si>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</si>
  <si>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</si>
  <si>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</si>
  <si>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</si>
  <si>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</si>
  <si>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</si>
  <si>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</si>
  <si>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darkFlash DS900 ARGB 강화유리 (화이트)</t>
    <phoneticPr fontId="1" type="noConversion"/>
  </si>
  <si>
    <t>darkFlash NEBULA DN-360S ARGB (화이트)</t>
    <phoneticPr fontId="1" type="noConversion"/>
  </si>
  <si>
    <t>수냉쿨러</t>
    <phoneticPr fontId="1" type="noConversion"/>
  </si>
  <si>
    <t>수냉공임비</t>
    <phoneticPr fontId="1" type="noConversion"/>
  </si>
  <si>
    <t>PC1 .기존 5950x 라이젠  ( 집에서)</t>
    <phoneticPr fontId="1" type="noConversion"/>
  </si>
  <si>
    <t>darkFlash C7A 120 ARGB (화이트) 상단에장착</t>
    <phoneticPr fontId="1" type="noConversion"/>
  </si>
  <si>
    <t>재조립</t>
    <phoneticPr fontId="1" type="noConversion"/>
  </si>
  <si>
    <t>셋팅 및 설치</t>
    <phoneticPr fontId="1" type="noConversion"/>
  </si>
  <si>
    <t>외부용 컴퓨터만 전체 포맷 !</t>
    <phoneticPr fontId="1" type="noConversion"/>
  </si>
  <si>
    <t>1번 PC만 !그대로 드라이버 설치만!</t>
    <phoneticPr fontId="1" type="noConversion"/>
  </si>
  <si>
    <t>김성안 (기존고객님)</t>
    <phoneticPr fontId="1" type="noConversion"/>
  </si>
  <si>
    <t>재조립 및 설치  바이오스 최신설치</t>
    <phoneticPr fontId="1" type="noConversion"/>
  </si>
  <si>
    <t>PC.3 기존 점검+하드추가장착 서비스</t>
    <phoneticPr fontId="1" type="noConversion"/>
  </si>
  <si>
    <t>메인보드</t>
    <phoneticPr fontId="1" type="noConversion"/>
  </si>
  <si>
    <t>기존 11홈 정품키는 (문자로전송받음)</t>
    <phoneticPr fontId="1" type="noConversion"/>
  </si>
  <si>
    <t>DDR4 32GB 25600 x2=198.000원 추가결재 5950</t>
    <phoneticPr fontId="1" type="noConversion"/>
  </si>
  <si>
    <t>갤럭시 RTX3060 기존꺼장착</t>
    <phoneticPr fontId="1" type="noConversion"/>
  </si>
  <si>
    <t>PC2. 3800x -&gt; b450m pro4 ( 외부용)업뎃안됨   불량 - 보드 변경</t>
    <phoneticPr fontId="1" type="noConversion"/>
  </si>
  <si>
    <t>ASRock B550M Pro RS</t>
    <phoneticPr fontId="1" type="noConversion"/>
  </si>
  <si>
    <t>ASRock B550M Pro RS(5950장착) 3년보증</t>
    <phoneticPr fontId="1" type="noConversion"/>
  </si>
  <si>
    <t>b550M 기존꺼+2070super기존꺼합쳐서</t>
    <phoneticPr fontId="1" type="noConversion"/>
  </si>
  <si>
    <t xml:space="preserve">수냉 설치 셋팅 및 재조립 </t>
    <phoneticPr fontId="1" type="noConversion"/>
  </si>
  <si>
    <t xml:space="preserve">171600원완 </t>
    <phoneticPr fontId="1" type="noConversion"/>
  </si>
  <si>
    <t>198.000쿨러- 쿨러빼기26400원=171,600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</si>
</sst>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12" borderId="5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18" sqref="C18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75</v>
      </c>
      <c r="C1" s="41" t="s">
        <v>63</v>
      </c>
      <c r="D1" s="42"/>
      <c r="E1" s="119"/>
      <c r="F1" s="120"/>
      <c r="G1" s="120"/>
      <c r="H1" s="121"/>
    </row>
    <row r="2" spans="1:9" ht="22.5" customHeight="1">
      <c r="A2" s="15" t="s">
        <v>33</v>
      </c>
      <c r="B2" s="16">
        <v>1088347624</v>
      </c>
      <c r="C2" s="43"/>
      <c r="D2" s="44"/>
      <c r="E2" s="122"/>
      <c r="F2" s="123"/>
      <c r="G2" s="123"/>
      <c r="H2" s="124"/>
    </row>
    <row r="3" spans="1:9" ht="22.5" customHeight="1">
      <c r="A3" s="15" t="s">
        <v>34</v>
      </c>
      <c r="B3" s="17">
        <f ca="1">TODAY()</f>
        <v>45672</v>
      </c>
      <c r="C3" s="15" t="s">
        <v>35</v>
      </c>
      <c r="D3" s="18"/>
      <c r="E3" s="122"/>
      <c r="F3" s="123"/>
      <c r="G3" s="123"/>
      <c r="H3" s="124"/>
    </row>
    <row r="4" spans="1:9" ht="22.5" customHeight="1">
      <c r="A4" s="19" t="s">
        <v>32</v>
      </c>
      <c r="B4" s="47"/>
      <c r="C4" s="47"/>
      <c r="D4" s="48"/>
      <c r="E4" s="125"/>
      <c r="F4" s="126"/>
      <c r="G4" s="126"/>
      <c r="H4" s="127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64</v>
      </c>
      <c r="B6" s="71"/>
      <c r="C6" s="58" t="s">
        <v>69</v>
      </c>
      <c r="D6" s="59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72"/>
      <c r="B7" s="73"/>
      <c r="C7" s="58" t="s">
        <v>66</v>
      </c>
      <c r="D7" s="59"/>
      <c r="E7" s="23" t="s">
        <v>67</v>
      </c>
      <c r="F7" s="22">
        <v>130000</v>
      </c>
      <c r="G7" s="21">
        <v>1</v>
      </c>
      <c r="H7" s="22">
        <f t="shared" ref="H7:H20" si="0">F7*G7</f>
        <v>130000</v>
      </c>
      <c r="I7" s="1"/>
    </row>
    <row r="8" spans="1:9" ht="25.5" customHeight="1">
      <c r="A8" s="72"/>
      <c r="B8" s="73"/>
      <c r="C8" s="131" t="s">
        <v>84</v>
      </c>
      <c r="D8" s="132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72"/>
      <c r="B9" s="73"/>
      <c r="C9" s="58" t="s">
        <v>43</v>
      </c>
      <c r="D9" s="59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43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/>
      <c r="D12" s="59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72"/>
      <c r="B13" s="73"/>
      <c r="C13" s="52" t="s">
        <v>70</v>
      </c>
      <c r="D13" s="53"/>
      <c r="E13" s="21"/>
      <c r="F13" s="22">
        <v>8000</v>
      </c>
      <c r="G13" s="21">
        <v>3</v>
      </c>
      <c r="H13" s="22">
        <f t="shared" si="0"/>
        <v>24000</v>
      </c>
      <c r="I13" s="1"/>
    </row>
    <row r="14" spans="1:9" ht="29.25" customHeight="1">
      <c r="A14" s="72"/>
      <c r="B14" s="73"/>
      <c r="C14" s="52" t="s">
        <v>65</v>
      </c>
      <c r="D14" s="53"/>
      <c r="E14" s="21" t="s">
        <v>61</v>
      </c>
      <c r="F14" s="22">
        <v>61000</v>
      </c>
      <c r="G14" s="21">
        <v>1</v>
      </c>
      <c r="H14" s="22">
        <f t="shared" si="0"/>
        <v>61000</v>
      </c>
      <c r="I14" s="1"/>
    </row>
    <row r="15" spans="1:9" ht="24" customHeight="1">
      <c r="A15" s="72"/>
      <c r="B15" s="73"/>
      <c r="C15" s="52"/>
      <c r="D15" s="53"/>
      <c r="E15" s="21"/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/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86</v>
      </c>
      <c r="D17" s="64"/>
      <c r="E17" s="24" t="s">
        <v>68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72"/>
      <c r="B18" s="73"/>
      <c r="C18" s="80" t="s">
        <v>88</v>
      </c>
      <c r="D18" s="81"/>
      <c r="E18" s="24"/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74</v>
      </c>
      <c r="D19" s="57"/>
      <c r="E19" s="21"/>
      <c r="F19" s="25"/>
      <c r="G19" s="24"/>
      <c r="H19" s="22">
        <f t="shared" si="0"/>
        <v>0</v>
      </c>
      <c r="I19" s="1"/>
    </row>
    <row r="20" spans="1:9">
      <c r="A20" s="72"/>
      <c r="B20" s="73"/>
      <c r="C20" s="50" t="s">
        <v>80</v>
      </c>
      <c r="D20" s="51"/>
      <c r="E20" s="24" t="s">
        <v>87</v>
      </c>
      <c r="F20" s="25"/>
      <c r="G20" s="24"/>
      <c r="H20" s="22">
        <f t="shared" si="0"/>
        <v>0</v>
      </c>
      <c r="I20" s="1"/>
    </row>
    <row r="21" spans="1:9" ht="12.75" customHeight="1">
      <c r="A21" s="74" t="s">
        <v>60</v>
      </c>
      <c r="B21" s="75"/>
      <c r="C21" s="49" t="s">
        <v>11</v>
      </c>
      <c r="D21" s="49"/>
      <c r="E21" s="65">
        <f>SUM(H6:H20)</f>
        <v>315000</v>
      </c>
      <c r="F21" s="65"/>
      <c r="G21" s="26">
        <v>1</v>
      </c>
      <c r="H21" s="130" t="s">
        <v>13</v>
      </c>
      <c r="I21" s="1"/>
    </row>
    <row r="22" spans="1:9" ht="12.75" customHeight="1">
      <c r="A22" s="76"/>
      <c r="B22" s="77"/>
      <c r="C22" s="49"/>
      <c r="D22" s="49"/>
      <c r="E22" s="65">
        <f>E21*G21</f>
        <v>315000</v>
      </c>
      <c r="F22" s="65"/>
      <c r="G22" s="65"/>
      <c r="H22" s="130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30"/>
      <c r="I23" s="1"/>
    </row>
    <row r="24" spans="1:9" ht="17.25" customHeight="1">
      <c r="A24" s="76"/>
      <c r="B24" s="77"/>
      <c r="C24" s="96" t="s">
        <v>16</v>
      </c>
      <c r="D24" s="97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71</v>
      </c>
      <c r="F25" s="22"/>
      <c r="G25" s="21"/>
      <c r="H25" s="22">
        <f>F25*G25</f>
        <v>0</v>
      </c>
      <c r="I25" s="1"/>
    </row>
    <row r="26" spans="1:9" ht="25.15" customHeight="1">
      <c r="A26" s="102" t="s">
        <v>62</v>
      </c>
      <c r="B26" s="103"/>
      <c r="C26" s="82" t="s">
        <v>76</v>
      </c>
      <c r="D26" s="82"/>
      <c r="E26" s="28" t="s">
        <v>72</v>
      </c>
      <c r="F26" s="22">
        <v>80000</v>
      </c>
      <c r="G26" s="21">
        <v>1</v>
      </c>
      <c r="H26" s="22">
        <f>F26*G26</f>
        <v>80000</v>
      </c>
      <c r="I26" s="1"/>
    </row>
    <row r="27" spans="1:9">
      <c r="A27" s="104"/>
      <c r="B27" s="105"/>
      <c r="C27" s="83" t="s">
        <v>73</v>
      </c>
      <c r="D27" s="83"/>
      <c r="E27" s="28"/>
      <c r="F27" s="22"/>
      <c r="G27" s="21"/>
      <c r="H27" s="22">
        <f t="shared" ref="H27:H33" si="1">F27*G27</f>
        <v>0</v>
      </c>
      <c r="I27" s="1"/>
    </row>
    <row r="28" spans="1:9">
      <c r="A28" s="104"/>
      <c r="B28" s="105"/>
      <c r="C28" s="84" t="s">
        <v>85</v>
      </c>
      <c r="D28" s="84"/>
      <c r="E28" s="28"/>
      <c r="F28" s="22"/>
      <c r="G28" s="21"/>
      <c r="H28" s="22">
        <f t="shared" si="1"/>
        <v>0</v>
      </c>
      <c r="I28" s="1"/>
    </row>
    <row r="29" spans="1:9">
      <c r="A29" s="104"/>
      <c r="B29" s="105"/>
      <c r="C29" s="83" t="s">
        <v>77</v>
      </c>
      <c r="D29" s="83"/>
      <c r="E29" s="28"/>
      <c r="F29" s="22"/>
      <c r="G29" s="21"/>
      <c r="H29" s="22">
        <f t="shared" si="1"/>
        <v>0</v>
      </c>
      <c r="I29" s="1"/>
    </row>
    <row r="30" spans="1:9">
      <c r="A30" s="104"/>
      <c r="B30" s="105"/>
      <c r="C30" s="83" t="s">
        <v>83</v>
      </c>
      <c r="D30" s="83"/>
      <c r="E30" s="28" t="s">
        <v>78</v>
      </c>
      <c r="F30" s="22">
        <v>129000</v>
      </c>
      <c r="G30" s="21">
        <v>1</v>
      </c>
      <c r="H30" s="22">
        <f t="shared" si="1"/>
        <v>129000</v>
      </c>
      <c r="I30" s="1"/>
    </row>
    <row r="31" spans="1:9">
      <c r="A31" s="104"/>
      <c r="B31" s="105"/>
      <c r="C31" s="85" t="s">
        <v>79</v>
      </c>
      <c r="D31" s="85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4"/>
      <c r="B32" s="105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6"/>
      <c r="B33" s="107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8" t="s">
        <v>23</v>
      </c>
      <c r="B34" s="109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66">
        <f>SUM(H25:H33)</f>
        <v>209000</v>
      </c>
      <c r="F34" s="67"/>
      <c r="G34" s="67"/>
      <c r="H34" s="128" t="s">
        <v>13</v>
      </c>
      <c r="I34" s="1"/>
    </row>
    <row r="35" spans="1:9" ht="14.25" customHeight="1">
      <c r="A35" s="110"/>
      <c r="B35" s="111"/>
      <c r="C35" s="94"/>
      <c r="D35" s="95"/>
      <c r="E35" s="68"/>
      <c r="F35" s="69"/>
      <c r="G35" s="69"/>
      <c r="H35" s="129"/>
      <c r="I35" s="1"/>
    </row>
    <row r="36" spans="1:9" ht="16.5" customHeight="1">
      <c r="A36" s="100" t="s">
        <v>26</v>
      </c>
      <c r="B36" s="101"/>
      <c r="C36" s="90" t="b">
        <f>IF(F38="카드+현금",Sheet3!C11,IF(F38="현금+카드",Sheet3!C4))</f>
        <v>0</v>
      </c>
      <c r="D36" s="91"/>
      <c r="E36" s="32" t="s">
        <v>4</v>
      </c>
      <c r="F36" s="135">
        <f>SUM(E22,E34)</f>
        <v>524000</v>
      </c>
      <c r="G36" s="135"/>
      <c r="H36" s="33" t="s">
        <v>13</v>
      </c>
      <c r="I36" s="1"/>
    </row>
    <row r="37" spans="1:9" ht="16.5" customHeight="1">
      <c r="A37" s="100" t="s">
        <v>25</v>
      </c>
      <c r="B37" s="101"/>
      <c r="C37" s="88" t="b">
        <f>IF(F38="카드+현금",Sheet3!C9,IF(F38="현금+카드",Sheet3!C6))</f>
        <v>0</v>
      </c>
      <c r="D37" s="89"/>
      <c r="E37" s="32" t="s">
        <v>14</v>
      </c>
      <c r="F37" s="133">
        <f>F36*1.1-F36</f>
        <v>52400</v>
      </c>
      <c r="G37" s="134"/>
      <c r="H37" s="34"/>
      <c r="I37" s="1"/>
    </row>
    <row r="38" spans="1:9" ht="17.25" customHeight="1">
      <c r="A38" s="100" t="s">
        <v>21</v>
      </c>
      <c r="B38" s="101"/>
      <c r="C38" s="113"/>
      <c r="D38" s="114"/>
      <c r="E38" s="32" t="s">
        <v>20</v>
      </c>
      <c r="F38" s="86" t="s">
        <v>58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8" t="s">
        <v>22</v>
      </c>
      <c r="B39" s="109"/>
      <c r="C39" s="115">
        <f>SUM(C36:C37)-C38</f>
        <v>0</v>
      </c>
      <c r="D39" s="116"/>
      <c r="E39" s="36" t="s">
        <v>59</v>
      </c>
      <c r="F39" s="137"/>
      <c r="G39" s="138"/>
      <c r="H39" s="139"/>
      <c r="I39" s="1"/>
    </row>
    <row r="40" spans="1:9" ht="20.25" customHeight="1">
      <c r="A40" s="110"/>
      <c r="B40" s="111"/>
      <c r="C40" s="117"/>
      <c r="D40" s="118"/>
      <c r="E40" s="37" t="s">
        <v>15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576400</v>
      </c>
      <c r="G40" s="136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42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2"/>
      <c r="F42" s="112"/>
      <c r="G42" s="112"/>
      <c r="H42" s="112"/>
      <c r="I42" s="1"/>
    </row>
    <row r="43" spans="1:9">
      <c r="A43" s="39"/>
      <c r="B43" s="39"/>
      <c r="C43" s="1"/>
      <c r="D43" s="1"/>
      <c r="E43" s="112"/>
      <c r="F43" s="112"/>
      <c r="G43" s="112"/>
      <c r="H43" s="112"/>
      <c r="I43" s="1"/>
    </row>
    <row r="44" spans="1:9">
      <c r="C44" s="1"/>
      <c r="D44" s="1"/>
      <c r="E44" s="112"/>
      <c r="F44" s="112"/>
      <c r="G44" s="112"/>
      <c r="H44" s="11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524000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26400.000000000004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523999.99999999994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524000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524000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2025-01-15T02:35:31Z</cp:lastPrinted>
  <dcterms:created xsi:type="dcterms:W3CDTF">2019-03-28T03:58:09Z</dcterms:created>
  <dcterms:modified xsi:type="dcterms:W3CDTF">2025-01-15T08:00:35Z</dcterms:modified>
</cp:coreProperties>
</file>