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C6AC80D-1832-4490-B958-7844BB516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<sst xmlns="http://schemas.openxmlformats.org/spreadsheetml/2006/main" count="98" uniqueCount="83">
  <si>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</si>
  <si>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</si>
  <si>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</si>
  <si>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</si>
  <si>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</si>
  <si>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</si>
  <si>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</si>
  <si>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</si>
  <si>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</si>
  <si>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</si>
  <si>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</si>
  <si>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</si>
  <si>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</si>
  <si>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</si>
  <si>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</si>
  <si>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</si>
  <si>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</si>
  <si>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</si>
  <si>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</si>
  <si>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</si>
  <si>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</si>
  <si>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</si>
  <si>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</si>
  <si>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</si>
  <si>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</si>
  <si>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</si>
  <si>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</si>
  <si>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</si>
  <si>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</si>
  <si>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</si>
  <si>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</si>
  <si>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</si>
  <si>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</si>
  <si>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</si>
  <si>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</si>
  <si>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</si>
  <si>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</si>
  <si>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</si>
  <si>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</si>
  <si>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</si>
  <si>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</si>
  <si>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</si>
  <si>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</si>
  <si>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</si>
  <si>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</si>
  <si>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</si>
  <si>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</si>
  <si>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</si>
  <si>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</si>
  <si>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</si>
  <si>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</si>
  <si>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</si>
  <si>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</si>
  <si>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</si>
  <si>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</si>
  <si>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</si>
  <si>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</si>
  <si>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</si>
  <si>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</si>
  <si>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</si>
  <si>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</si>
  <si>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</si>
  <si>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</si>
  <si>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</si>
  <si>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</si>
  <si>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</si>
  <si>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</si>
  <si>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</si>
  <si>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</si>
  <si>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</si>
  <si>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</si>
  <si>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</si>
  <si>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</si>
  <si>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인텔 i5-12세대 12400F 6코어12쓰레드18MB</t>
    <phoneticPr fontId="1" type="noConversion"/>
  </si>
  <si>
    <t>기존</t>
    <phoneticPr fontId="1" type="noConversion"/>
  </si>
  <si>
    <t>GALAX 지포스 RTX 3050 EX BLACK D6 6GB DVI</t>
    <phoneticPr fontId="1" type="noConversion"/>
  </si>
  <si>
    <t>기존 정품쿨러 활용</t>
    <phoneticPr fontId="1" type="noConversion"/>
  </si>
  <si>
    <t>박세훈 (i3 -&gt;i5 업그레이드)</t>
    <phoneticPr fontId="1" type="noConversion"/>
  </si>
  <si>
    <t>한글과 엑셀을 많이 사용합니다. (프리미어+일러)</t>
    <phoneticPr fontId="1" type="noConversion"/>
  </si>
  <si>
    <t>씨피유매입</t>
    <phoneticPr fontId="1" type="noConversion"/>
  </si>
  <si>
    <t>기존 GTX1050 2GB 챙겨드림</t>
    <phoneticPr fontId="1" type="noConversion"/>
  </si>
  <si>
    <t>계산서 발행으로~</t>
    <phoneticPr fontId="1" type="noConversion"/>
  </si>
  <si>
    <t>기존 i3 매입 +장패드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</si>
</sst>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117" t="s">
        <v>62</v>
      </c>
      <c r="D1" s="118"/>
      <c r="E1" s="47"/>
      <c r="F1" s="48"/>
      <c r="G1" s="48"/>
      <c r="H1" s="49"/>
    </row>
    <row r="2" spans="1:9" ht="22.5" customHeight="1">
      <c r="A2" s="15" t="s">
        <v>34</v>
      </c>
      <c r="B2" s="29">
        <v>1097067535</v>
      </c>
      <c r="C2" s="119"/>
      <c r="D2" s="120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45646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1" t="s">
        <v>78</v>
      </c>
      <c r="C4" s="121"/>
      <c r="D4" s="122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3" t="s">
        <v>61</v>
      </c>
      <c r="B6" s="104"/>
      <c r="C6" s="61" t="s">
        <v>73</v>
      </c>
      <c r="D6" s="62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5"/>
      <c r="B7" s="106"/>
      <c r="C7" s="61" t="s">
        <v>76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5"/>
      <c r="B8" s="106"/>
      <c r="C8" s="63" t="s">
        <v>74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5"/>
      <c r="B9" s="106"/>
      <c r="C9" s="65"/>
      <c r="D9" s="6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5"/>
      <c r="B10" s="106"/>
      <c r="C10" s="61" t="s">
        <v>75</v>
      </c>
      <c r="D10" s="62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105"/>
      <c r="B11" s="106"/>
      <c r="C11" s="65"/>
      <c r="D11" s="66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30" t="s">
        <v>74</v>
      </c>
      <c r="D12" s="6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105"/>
      <c r="B13" s="106"/>
      <c r="C13" s="94"/>
      <c r="D13" s="95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94" t="s">
        <v>74</v>
      </c>
      <c r="D14" s="95"/>
      <c r="E14" s="3" t="s">
        <v>67</v>
      </c>
      <c r="F14" s="6"/>
      <c r="G14" s="3"/>
      <c r="H14" s="6">
        <f t="shared" si="0"/>
        <v>0</v>
      </c>
      <c r="I14" s="2"/>
    </row>
    <row r="15" spans="1:9" ht="24" customHeight="1">
      <c r="A15" s="105"/>
      <c r="B15" s="106"/>
      <c r="C15" s="94" t="s">
        <v>74</v>
      </c>
      <c r="D15" s="95"/>
      <c r="E15" s="3" t="s">
        <v>68</v>
      </c>
      <c r="F15" s="6"/>
      <c r="G15" s="3"/>
      <c r="H15" s="6">
        <f t="shared" si="0"/>
        <v>0</v>
      </c>
      <c r="I15" s="2"/>
    </row>
    <row r="16" spans="1:9" ht="24" customHeight="1">
      <c r="A16" s="105"/>
      <c r="B16" s="106"/>
      <c r="C16" s="126"/>
      <c r="D16" s="127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131"/>
      <c r="D17" s="114"/>
      <c r="E17" s="4" t="s">
        <v>70</v>
      </c>
      <c r="F17" s="7"/>
      <c r="G17" s="4"/>
      <c r="H17" s="6">
        <f t="shared" si="0"/>
        <v>0</v>
      </c>
      <c r="I17" s="2"/>
    </row>
    <row r="18" spans="1:9">
      <c r="A18" s="105"/>
      <c r="B18" s="106"/>
      <c r="C18" s="113"/>
      <c r="D18" s="114"/>
      <c r="E18" s="4" t="s">
        <v>71</v>
      </c>
      <c r="F18" s="7"/>
      <c r="G18" s="4"/>
      <c r="H18" s="6"/>
      <c r="I18" s="2"/>
    </row>
    <row r="19" spans="1:9">
      <c r="A19" s="105"/>
      <c r="B19" s="106"/>
      <c r="C19" s="128"/>
      <c r="D19" s="129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5"/>
      <c r="B20" s="106"/>
      <c r="C20" s="124" t="s">
        <v>80</v>
      </c>
      <c r="D20" s="125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7" t="s">
        <v>65</v>
      </c>
      <c r="B21" s="108"/>
      <c r="C21" s="123" t="s">
        <v>12</v>
      </c>
      <c r="D21" s="123"/>
      <c r="E21" s="98">
        <f>SUM(H6:H20)</f>
        <v>440000</v>
      </c>
      <c r="F21" s="98"/>
      <c r="G21" s="24">
        <v>1</v>
      </c>
      <c r="H21" s="58" t="s">
        <v>14</v>
      </c>
      <c r="I21" s="2"/>
    </row>
    <row r="22" spans="1:9" ht="12.75" customHeight="1">
      <c r="A22" s="109"/>
      <c r="B22" s="110"/>
      <c r="C22" s="123"/>
      <c r="D22" s="123"/>
      <c r="E22" s="98">
        <f>E21*G21</f>
        <v>440000</v>
      </c>
      <c r="F22" s="98"/>
      <c r="G22" s="98"/>
      <c r="H22" s="58"/>
      <c r="I22" s="2"/>
    </row>
    <row r="23" spans="1:9" ht="12.75" customHeight="1">
      <c r="A23" s="109"/>
      <c r="B23" s="110"/>
      <c r="C23" s="123"/>
      <c r="D23" s="123"/>
      <c r="E23" s="98"/>
      <c r="F23" s="98"/>
      <c r="G23" s="98"/>
      <c r="H23" s="58"/>
      <c r="I23" s="2"/>
    </row>
    <row r="24" spans="1:9" ht="17.25" customHeight="1">
      <c r="A24" s="109"/>
      <c r="B24" s="110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1"/>
      <c r="B25" s="112"/>
      <c r="C25" s="94" t="s">
        <v>82</v>
      </c>
      <c r="D25" s="95"/>
      <c r="E25" s="5" t="s">
        <v>79</v>
      </c>
      <c r="F25" s="6">
        <v>55000</v>
      </c>
      <c r="G25" s="3">
        <v>-1</v>
      </c>
      <c r="H25" s="6">
        <f>F25*G25</f>
        <v>-55000</v>
      </c>
      <c r="I25" s="2"/>
    </row>
    <row r="26" spans="1:9" ht="25.15" customHeight="1">
      <c r="A26" s="76"/>
      <c r="B26" s="77"/>
      <c r="C26" s="115" t="s">
        <v>81</v>
      </c>
      <c r="D26" s="115"/>
      <c r="E26" s="5"/>
      <c r="F26" s="6"/>
      <c r="G26" s="3"/>
      <c r="H26" s="6">
        <f>F26*G26</f>
        <v>0</v>
      </c>
      <c r="I26" s="2"/>
    </row>
    <row r="27" spans="1:9">
      <c r="A27" s="78"/>
      <c r="B27" s="79"/>
      <c r="C27" s="115"/>
      <c r="D27" s="115"/>
      <c r="E27" s="5"/>
      <c r="F27" s="6"/>
      <c r="G27" s="3"/>
      <c r="H27" s="6">
        <f t="shared" ref="H27:H33" si="1">F27*G27</f>
        <v>0</v>
      </c>
      <c r="I27" s="2"/>
    </row>
    <row r="28" spans="1:9">
      <c r="A28" s="78"/>
      <c r="B28" s="79"/>
      <c r="C28" s="115"/>
      <c r="D28" s="115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115"/>
      <c r="D29" s="115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115"/>
      <c r="D30" s="115"/>
      <c r="E30" s="5"/>
      <c r="F30" s="6"/>
      <c r="G30" s="3"/>
      <c r="H30" s="6">
        <f t="shared" si="1"/>
        <v>0</v>
      </c>
      <c r="I30" s="2"/>
    </row>
    <row r="31" spans="1:9">
      <c r="A31" s="78"/>
      <c r="B31" s="79"/>
      <c r="C31" s="115"/>
      <c r="D31" s="115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8"/>
      <c r="B32" s="79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0"/>
      <c r="B33" s="81"/>
      <c r="C33" s="96"/>
      <c r="D33" s="97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99">
        <f>SUM(H25:H33)</f>
        <v>-55000</v>
      </c>
      <c r="F34" s="100"/>
      <c r="G34" s="100"/>
      <c r="H34" s="56" t="s">
        <v>14</v>
      </c>
      <c r="I34" s="2"/>
    </row>
    <row r="35" spans="1:9" ht="14.25" customHeight="1">
      <c r="A35" s="39"/>
      <c r="B35" s="40"/>
      <c r="C35" s="90"/>
      <c r="D35" s="91"/>
      <c r="E35" s="101"/>
      <c r="F35" s="102"/>
      <c r="G35" s="102"/>
      <c r="H35" s="57"/>
      <c r="I35" s="2"/>
    </row>
    <row r="36" spans="1:9" ht="16.5" customHeight="1">
      <c r="A36" s="74" t="s">
        <v>27</v>
      </c>
      <c r="B36" s="75"/>
      <c r="C36" s="86" t="b">
        <f>IF(F38="카드+현금",Sheet3!C11,IF(F38="현금+카드",Sheet3!C4))</f>
        <v>0</v>
      </c>
      <c r="D36" s="87"/>
      <c r="E36" s="8" t="s">
        <v>4</v>
      </c>
      <c r="F36" s="69">
        <f>SUM(E22,E34)</f>
        <v>385000</v>
      </c>
      <c r="G36" s="69"/>
      <c r="H36" s="9" t="s">
        <v>14</v>
      </c>
      <c r="I36" s="2"/>
    </row>
    <row r="37" spans="1:9" ht="16.5" customHeight="1">
      <c r="A37" s="74" t="s">
        <v>26</v>
      </c>
      <c r="B37" s="75"/>
      <c r="C37" s="84" t="b">
        <f>IF(F38="카드+현금",Sheet3!C9,IF(F38="현금+카드",Sheet3!C6))</f>
        <v>0</v>
      </c>
      <c r="D37" s="85"/>
      <c r="E37" s="8" t="s">
        <v>15</v>
      </c>
      <c r="F37" s="67">
        <f>F36*1.1-F36</f>
        <v>38500.000000000058</v>
      </c>
      <c r="G37" s="68"/>
      <c r="H37" s="10"/>
      <c r="I37" s="2"/>
    </row>
    <row r="38" spans="1:9" ht="17.25" customHeight="1">
      <c r="A38" s="74" t="s">
        <v>22</v>
      </c>
      <c r="B38" s="75"/>
      <c r="C38" s="41"/>
      <c r="D38" s="42"/>
      <c r="E38" s="8" t="s">
        <v>21</v>
      </c>
      <c r="F38" s="82" t="s">
        <v>60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71"/>
      <c r="G39" s="72"/>
      <c r="H39" s="73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70">
        <f>IF(F38="현금(이체X)",F36,IF(F38="웹결제",ROUND(Sheet2!B7,-4),IF(F38="이체 및 현금영수증",F36+F36*10%,IF(F38="이체 및 세금계산서",F36+F36*10%,IF(F38="이체 및 세금계산서",F36+F36*10%,)))))-F39</f>
        <v>423500</v>
      </c>
      <c r="G40" s="7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44</v>
      </c>
      <c r="G41" s="116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385000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-126500.00000000001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385000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385000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385000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2024-12-18T02:08:28Z</cp:lastPrinted>
  <dcterms:created xsi:type="dcterms:W3CDTF">2019-03-28T03:58:09Z</dcterms:created>
  <dcterms:modified xsi:type="dcterms:W3CDTF">2024-12-20T03:09:10Z</dcterms:modified>
</cp:coreProperties>
</file>