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ADAA8BF-F587-4875-A053-4E2B5D772DFD}" xr6:coauthVersionLast="47" xr6:coauthVersionMax="47" xr10:uidLastSave="{00000000-0000-0000-0000-000000000000}"/>
  <bookViews>
    <workbookView xWindow="780" yWindow="7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<sst xmlns="http://schemas.openxmlformats.org/spreadsheetml/2006/main" count="107" uniqueCount="95">
  <si>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</si>
  <si>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</si>
  <si>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</si>
  <si>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</si>
  <si>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</si>
  <si>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</si>
  <si>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</si>
  <si>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</si>
  <si>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</si>
  <si>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</si>
  <si>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</si>
  <si>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</si>
  <si>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</si>
  <si>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</si>
  <si>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</si>
  <si>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</si>
  <si>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</si>
  <si>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</si>
  <si>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</si>
  <si>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</si>
  <si>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</si>
  <si>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</si>
  <si>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</si>
  <si>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</si>
  <si>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</si>
  <si>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</si>
  <si>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</si>
  <si>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</si>
  <si>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</si>
  <si>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</si>
  <si>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</si>
  <si>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</si>
  <si>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</si>
  <si>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</si>
  <si>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</si>
  <si>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</si>
  <si>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</si>
  <si>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</si>
  <si>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</si>
  <si>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</si>
  <si>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</si>
  <si>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</si>
  <si>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</si>
  <si>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</si>
  <si>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</si>
  <si>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</si>
  <si>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</si>
  <si>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</si>
  <si>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</si>
  <si>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</si>
  <si>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</si>
  <si>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</si>
  <si>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</si>
  <si>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</si>
  <si>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</si>
  <si>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</si>
  <si>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</si>
  <si>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</si>
  <si>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</si>
  <si>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</si>
  <si>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</si>
  <si>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</si>
  <si>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</si>
  <si>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</si>
  <si>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</si>
  <si>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</si>
  <si>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</si>
  <si>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</si>
  <si>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</si>
  <si>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</si>
  <si>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</si>
  <si>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</si>
  <si>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</si>
  <si>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</si>
  <si>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5600(멀티팩(정품))            게임캐쉬가 높습니다.</t>
    <phoneticPr fontId="1" type="noConversion"/>
  </si>
  <si>
    <t>JONSBO CR-1000 EVO AUTO RGB (블랙)</t>
    <phoneticPr fontId="1" type="noConversion"/>
  </si>
  <si>
    <t>GIGABYTE A520M K V2</t>
    <phoneticPr fontId="1" type="noConversion"/>
  </si>
  <si>
    <t>삼성전자 DDR4-3200 (16GB)x2=32GB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</si>
  <si>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</si>
  <si>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</si>
  <si>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</si>
  <si>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마이크로닉스  VISION II 600W (정격브랜드)</t>
    <phoneticPr fontId="1" type="noConversion"/>
  </si>
  <si>
    <t>한성 ULTRON 2760G PLUS 게이밍 무결점180HZ</t>
    <phoneticPr fontId="1" type="noConversion"/>
  </si>
  <si>
    <t>플라이트 시뮬 레이터</t>
    <phoneticPr fontId="1" type="noConversion"/>
  </si>
  <si>
    <t>윤태진님 (플레이트시뮬)</t>
    <phoneticPr fontId="1" type="noConversion"/>
  </si>
  <si>
    <t>앱코 U20M 큐빅 미니 (블랙)</t>
    <phoneticPr fontId="1" type="noConversion"/>
  </si>
  <si>
    <t>모니터</t>
    <phoneticPr fontId="1" type="noConversion"/>
  </si>
  <si>
    <t>사운드바 서비스</t>
    <phoneticPr fontId="1" type="noConversion"/>
  </si>
  <si>
    <t>게이밍 장패드 두꺼운걸로 챙겨주세요</t>
    <phoneticPr fontId="1" type="noConversion"/>
  </si>
  <si>
    <t>스피커</t>
    <phoneticPr fontId="1" type="noConversion"/>
  </si>
  <si>
    <t>장패드</t>
    <phoneticPr fontId="1" type="noConversion"/>
  </si>
  <si>
    <t>ASUS DUAL 지포스 RTX 4060 V2 O8G OC D6 8GB</t>
    <phoneticPr fontId="1" type="noConversion"/>
  </si>
  <si>
    <t>할인</t>
    <phoneticPr fontId="1" type="noConversion"/>
  </si>
  <si>
    <t>멀티탭 블랙 16A 5구 1.5m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</si>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</sst>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3" t="s">
        <v>69</v>
      </c>
      <c r="D1" s="124"/>
      <c r="E1" s="53"/>
      <c r="F1" s="54"/>
      <c r="G1" s="54"/>
      <c r="H1" s="55"/>
    </row>
    <row r="2" spans="1:9" ht="22.5" customHeight="1">
      <c r="A2" s="15" t="s">
        <v>34</v>
      </c>
      <c r="B2" s="16">
        <v>1072322654</v>
      </c>
      <c r="C2" s="125"/>
      <c r="D2" s="126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45643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7" t="s">
        <v>83</v>
      </c>
      <c r="C4" s="127"/>
      <c r="D4" s="128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7" t="s">
        <v>70</v>
      </c>
      <c r="B6" s="108"/>
      <c r="C6" s="67" t="s">
        <v>74</v>
      </c>
      <c r="D6" s="68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9"/>
      <c r="B7" s="110"/>
      <c r="C7" s="67" t="s">
        <v>75</v>
      </c>
      <c r="D7" s="68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9"/>
      <c r="B8" s="110"/>
      <c r="C8" s="69" t="s">
        <v>76</v>
      </c>
      <c r="D8" s="70"/>
      <c r="E8" s="21" t="s">
        <v>7</v>
      </c>
      <c r="F8" s="22">
        <v>67000</v>
      </c>
      <c r="G8" s="21">
        <v>1</v>
      </c>
      <c r="H8" s="22">
        <f t="shared" si="0"/>
        <v>67000</v>
      </c>
      <c r="I8" s="1"/>
    </row>
    <row r="9" spans="1:9" ht="37.5" customHeight="1">
      <c r="A9" s="109"/>
      <c r="B9" s="110"/>
      <c r="C9" s="67" t="s">
        <v>77</v>
      </c>
      <c r="D9" s="68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9"/>
      <c r="B10" s="110"/>
      <c r="C10" s="67" t="s">
        <v>91</v>
      </c>
      <c r="D10" s="68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109"/>
      <c r="B11" s="110"/>
      <c r="C11" s="138"/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9"/>
      <c r="B12" s="110"/>
      <c r="C12" s="140" t="s">
        <v>78</v>
      </c>
      <c r="D12" s="68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9"/>
      <c r="B13" s="110"/>
      <c r="C13" s="132" t="s">
        <v>79</v>
      </c>
      <c r="D13" s="133"/>
      <c r="E13" s="21" t="s">
        <v>80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9"/>
      <c r="B14" s="110"/>
      <c r="C14" s="132" t="s">
        <v>85</v>
      </c>
      <c r="D14" s="13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9"/>
      <c r="B15" s="110"/>
      <c r="C15" s="132" t="s">
        <v>81</v>
      </c>
      <c r="D15" s="133"/>
      <c r="E15" s="21" t="s">
        <v>63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9"/>
      <c r="B16" s="110"/>
      <c r="C16" s="134"/>
      <c r="D16" s="13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9"/>
      <c r="B17" s="110"/>
      <c r="C17" s="141" t="s">
        <v>71</v>
      </c>
      <c r="D17" s="11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9"/>
      <c r="B18" s="110"/>
      <c r="C18" s="117" t="s">
        <v>72</v>
      </c>
      <c r="D18" s="118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9"/>
      <c r="B19" s="110"/>
      <c r="C19" s="136" t="s">
        <v>73</v>
      </c>
      <c r="D19" s="13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9"/>
      <c r="B20" s="110"/>
      <c r="C20" s="130"/>
      <c r="D20" s="13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1" t="s">
        <v>61</v>
      </c>
      <c r="B21" s="112"/>
      <c r="C21" s="129" t="s">
        <v>12</v>
      </c>
      <c r="D21" s="129"/>
      <c r="E21" s="102">
        <f>SUM(H6:H20)</f>
        <v>1058000</v>
      </c>
      <c r="F21" s="102"/>
      <c r="G21" s="26">
        <v>1</v>
      </c>
      <c r="H21" s="64" t="s">
        <v>14</v>
      </c>
      <c r="I21" s="1"/>
    </row>
    <row r="22" spans="1:9" ht="12.75" customHeight="1">
      <c r="A22" s="113"/>
      <c r="B22" s="114"/>
      <c r="C22" s="129"/>
      <c r="D22" s="129"/>
      <c r="E22" s="102">
        <f>E21*G21</f>
        <v>1058000</v>
      </c>
      <c r="F22" s="102"/>
      <c r="G22" s="102"/>
      <c r="H22" s="64"/>
      <c r="I22" s="1"/>
    </row>
    <row r="23" spans="1:9" ht="12.75" customHeight="1">
      <c r="A23" s="113"/>
      <c r="B23" s="114"/>
      <c r="C23" s="129"/>
      <c r="D23" s="129"/>
      <c r="E23" s="102"/>
      <c r="F23" s="102"/>
      <c r="G23" s="102"/>
      <c r="H23" s="64"/>
      <c r="I23" s="1"/>
    </row>
    <row r="24" spans="1:9" ht="17.25" customHeight="1">
      <c r="A24" s="113"/>
      <c r="B24" s="114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5"/>
      <c r="B25" s="116"/>
      <c r="C25" s="98" t="s">
        <v>82</v>
      </c>
      <c r="D25" s="99"/>
      <c r="E25" s="40" t="s">
        <v>86</v>
      </c>
      <c r="F25" s="39">
        <v>170000</v>
      </c>
      <c r="G25" s="41">
        <v>1</v>
      </c>
      <c r="H25" s="39">
        <f>F25*G25</f>
        <v>170000</v>
      </c>
      <c r="I25" s="1"/>
    </row>
    <row r="26" spans="1:9" ht="25.15" customHeight="1">
      <c r="A26" s="80" t="s">
        <v>68</v>
      </c>
      <c r="B26" s="81"/>
      <c r="C26" s="119" t="s">
        <v>87</v>
      </c>
      <c r="D26" s="119"/>
      <c r="E26" s="28" t="s">
        <v>89</v>
      </c>
      <c r="F26" s="30">
        <v>0</v>
      </c>
      <c r="G26" s="21">
        <v>1</v>
      </c>
      <c r="H26" s="22">
        <f>F26*G26</f>
        <v>0</v>
      </c>
      <c r="I26" s="1"/>
    </row>
    <row r="27" spans="1:9">
      <c r="A27" s="82"/>
      <c r="B27" s="83"/>
      <c r="C27" s="120" t="s">
        <v>88</v>
      </c>
      <c r="D27" s="120"/>
      <c r="E27" s="28" t="s">
        <v>90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2"/>
      <c r="B28" s="83"/>
      <c r="C28" s="119" t="s">
        <v>93</v>
      </c>
      <c r="D28" s="119"/>
      <c r="E28" s="28" t="s">
        <v>94</v>
      </c>
      <c r="F28" s="30">
        <v>10000</v>
      </c>
      <c r="G28" s="21">
        <v>1</v>
      </c>
      <c r="H28" s="22">
        <f t="shared" si="1"/>
        <v>10000</v>
      </c>
      <c r="I28" s="1"/>
    </row>
    <row r="29" spans="1:9">
      <c r="A29" s="82"/>
      <c r="B29" s="83"/>
      <c r="C29" s="119"/>
      <c r="D29" s="119"/>
      <c r="E29" s="28"/>
      <c r="F29" s="30"/>
      <c r="G29" s="21"/>
      <c r="H29" s="22">
        <f t="shared" si="1"/>
        <v>0</v>
      </c>
      <c r="I29" s="1"/>
    </row>
    <row r="30" spans="1:9">
      <c r="A30" s="82"/>
      <c r="B30" s="83"/>
      <c r="C30" s="120"/>
      <c r="D30" s="120"/>
      <c r="E30" s="28"/>
      <c r="F30" s="22"/>
      <c r="G30" s="21"/>
      <c r="H30" s="22">
        <f t="shared" si="1"/>
        <v>0</v>
      </c>
      <c r="I30" s="1"/>
    </row>
    <row r="31" spans="1:9">
      <c r="A31" s="82"/>
      <c r="B31" s="83"/>
      <c r="C31" s="120"/>
      <c r="D31" s="120"/>
      <c r="E31" s="29" t="s">
        <v>92</v>
      </c>
      <c r="F31" s="30">
        <v>28000</v>
      </c>
      <c r="G31" s="31">
        <v>-1</v>
      </c>
      <c r="H31" s="30">
        <f t="shared" si="1"/>
        <v>-28000</v>
      </c>
      <c r="I31" s="1"/>
    </row>
    <row r="32" spans="1:9" ht="16.5" hidden="1" customHeight="1">
      <c r="A32" s="82"/>
      <c r="B32" s="83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4"/>
      <c r="B33" s="85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SUM(H25:H33)</f>
        <v>152000</v>
      </c>
      <c r="F34" s="104"/>
      <c r="G34" s="104"/>
      <c r="H34" s="62" t="s">
        <v>14</v>
      </c>
      <c r="I34" s="1"/>
    </row>
    <row r="35" spans="1:9" ht="14.25" customHeight="1">
      <c r="A35" s="45"/>
      <c r="B35" s="46"/>
      <c r="C35" s="94"/>
      <c r="D35" s="95"/>
      <c r="E35" s="105"/>
      <c r="F35" s="106"/>
      <c r="G35" s="106"/>
      <c r="H35" s="63"/>
      <c r="I35" s="1"/>
    </row>
    <row r="36" spans="1:9" ht="16.5" customHeight="1">
      <c r="A36" s="78" t="s">
        <v>27</v>
      </c>
      <c r="B36" s="79"/>
      <c r="C36" s="90" t="b">
        <f>IF(F38="카드+현금",Sheet3!C11,IF(F38="현금+카드",Sheet3!C4))</f>
        <v>0</v>
      </c>
      <c r="D36" s="91"/>
      <c r="E36" s="32" t="s">
        <v>4</v>
      </c>
      <c r="F36" s="73">
        <f>SUM(E22,E34)</f>
        <v>1210000</v>
      </c>
      <c r="G36" s="73"/>
      <c r="H36" s="33" t="s">
        <v>14</v>
      </c>
      <c r="I36" s="1"/>
    </row>
    <row r="37" spans="1:9" ht="16.5" customHeight="1">
      <c r="A37" s="78" t="s">
        <v>26</v>
      </c>
      <c r="B37" s="79"/>
      <c r="C37" s="88" t="b">
        <f>IF(F38="카드+현금",Sheet3!C9,IF(F38="현금+카드",Sheet3!C6))</f>
        <v>0</v>
      </c>
      <c r="D37" s="89"/>
      <c r="E37" s="32" t="s">
        <v>15</v>
      </c>
      <c r="F37" s="71">
        <f>F36*1.1-F36</f>
        <v>121000</v>
      </c>
      <c r="G37" s="72"/>
      <c r="H37" s="34"/>
      <c r="I37" s="1"/>
    </row>
    <row r="38" spans="1:9" ht="17.25" customHeight="1">
      <c r="A38" s="78" t="s">
        <v>22</v>
      </c>
      <c r="B38" s="79"/>
      <c r="C38" s="47"/>
      <c r="D38" s="48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5"/>
      <c r="G39" s="76"/>
      <c r="H39" s="77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4">
        <f>IF(F38="현금(이체X)",F36,IF(F38="웹결제",ROUND(Sheet2!B7,-4),IF(F38="이체 및 현금영수증",F36+F36*10%,IF(F38="이체 및 세금계산서",F36+F36*10%,IF(F38="이체 및 세금계산서",F36+F36*10%,)))))-F39</f>
        <v>1331000</v>
      </c>
      <c r="G40" s="7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2" t="s">
        <v>43</v>
      </c>
      <c r="G41" s="122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1"/>
      <c r="B43" s="121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1210000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781000.00000000012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2024-12-17T06:23:00Z</cp:lastPrinted>
  <dcterms:created xsi:type="dcterms:W3CDTF">2019-03-28T03:58:09Z</dcterms:created>
  <dcterms:modified xsi:type="dcterms:W3CDTF">2024-12-17T10:30:07Z</dcterms:modified>
</cp:coreProperties>
</file>