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4927DB1-B9B6-4364-9B85-A43BAD05EF80}" xr6:coauthVersionLast="47" xr6:coauthVersionMax="47" xr10:uidLastSave="{00000000-0000-0000-0000-000000000000}"/>
  <bookViews>
    <workbookView xWindow="20175" yWindow="2760" windowWidth="1657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<sst xmlns="http://schemas.openxmlformats.org/spreadsheetml/2006/main" count="97" uniqueCount="85">
  <si>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</si>
  <si>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</si>
  <si>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</si>
  <si>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</si>
  <si>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</si>
  <si>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</si>
  <si>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</si>
  <si>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</si>
  <si>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</si>
  <si>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</si>
  <si>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</si>
  <si>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</si>
  <si>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</si>
  <si>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</si>
  <si>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</si>
  <si>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</si>
  <si>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</si>
  <si>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</si>
  <si>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</si>
  <si>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</si>
  <si>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</si>
  <si>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</si>
  <si>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</si>
  <si>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</si>
  <si>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</si>
  <si>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</si>
  <si>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</si>
  <si>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</si>
  <si>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</si>
  <si>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</si>
  <si>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</si>
  <si>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</si>
  <si>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</si>
  <si>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</si>
  <si>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</si>
  <si>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</si>
  <si>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</si>
  <si>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</si>
  <si>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</si>
  <si>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</si>
  <si>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</si>
  <si>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</si>
  <si>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</si>
  <si>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</si>
  <si>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</si>
  <si>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</si>
  <si>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</si>
  <si>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</si>
  <si>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</si>
  <si>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</si>
  <si>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</si>
  <si>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</si>
  <si>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</si>
  <si>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</si>
  <si>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</si>
  <si>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</si>
  <si>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</si>
  <si>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</si>
  <si>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</si>
  <si>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</si>
  <si>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</si>
  <si>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</si>
  <si>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</si>
  <si>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</si>
  <si>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</si>
  <si>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</si>
  <si>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</si>
  <si>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</si>
  <si>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</si>
  <si>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i3 -6100 +정품쿨러</t>
    <phoneticPr fontId="1" type="noConversion"/>
  </si>
  <si>
    <t>H110M-DVI 지원</t>
    <phoneticPr fontId="1" type="noConversion"/>
  </si>
  <si>
    <t>DDR4 4+4=8GB</t>
    <phoneticPr fontId="1" type="noConversion"/>
  </si>
  <si>
    <t>인텔 내장그래픽 활용  ( OTT용도 )</t>
    <phoneticPr fontId="1" type="noConversion"/>
  </si>
  <si>
    <t>2.5 256GB 새상품</t>
    <phoneticPr fontId="1" type="noConversion"/>
  </si>
  <si>
    <t>미니케이스 블랙</t>
    <phoneticPr fontId="1" type="noConversion"/>
  </si>
  <si>
    <t>정격파워 500w</t>
    <phoneticPr fontId="1" type="noConversion"/>
  </si>
  <si>
    <t>부품가 +조립 셋팅포함</t>
    <phoneticPr fontId="1" type="noConversion"/>
  </si>
  <si>
    <t>픽셀아트 PIXELART PA3230W 아이케어 프리싱크 75 화이트 무결점</t>
    <phoneticPr fontId="1" type="noConversion"/>
  </si>
  <si>
    <t>키보드+마우스 셋트</t>
    <phoneticPr fontId="1" type="noConversion"/>
  </si>
  <si>
    <t>장패드</t>
    <phoneticPr fontId="1" type="noConversion"/>
  </si>
  <si>
    <t>모니터</t>
    <phoneticPr fontId="1" type="noConversion"/>
  </si>
  <si>
    <t>스피커</t>
    <phoneticPr fontId="1" type="noConversion"/>
  </si>
  <si>
    <t>키보드</t>
    <phoneticPr fontId="1" type="noConversion"/>
  </si>
  <si>
    <t>패드</t>
    <phoneticPr fontId="1" type="noConversion"/>
  </si>
  <si>
    <t>사운드바 10w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</si>
</sst>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/>
      <c r="C1" s="41" t="s">
        <v>67</v>
      </c>
      <c r="D1" s="42"/>
      <c r="E1" s="110"/>
      <c r="F1" s="111"/>
      <c r="G1" s="111"/>
      <c r="H1" s="112"/>
    </row>
    <row r="2" spans="1:9" ht="22.5" customHeight="1">
      <c r="A2" s="15" t="s">
        <v>34</v>
      </c>
      <c r="B2" s="16"/>
      <c r="C2" s="43"/>
      <c r="D2" s="44"/>
      <c r="E2" s="113"/>
      <c r="F2" s="114"/>
      <c r="G2" s="114"/>
      <c r="H2" s="115"/>
    </row>
    <row r="3" spans="1:9" ht="22.5" customHeight="1">
      <c r="A3" s="15" t="s">
        <v>35</v>
      </c>
      <c r="B3" s="17">
        <f ca="1">TODAY()</f>
        <v>45609</v>
      </c>
      <c r="C3" s="15" t="s">
        <v>36</v>
      </c>
      <c r="D3" s="18">
        <v>45606</v>
      </c>
      <c r="E3" s="113"/>
      <c r="F3" s="114"/>
      <c r="G3" s="114"/>
      <c r="H3" s="115"/>
    </row>
    <row r="4" spans="1:9" ht="22.5" customHeight="1">
      <c r="A4" s="19" t="s">
        <v>33</v>
      </c>
      <c r="B4" s="47"/>
      <c r="C4" s="47"/>
      <c r="D4" s="48"/>
      <c r="E4" s="116"/>
      <c r="F4" s="117"/>
      <c r="G4" s="117"/>
      <c r="H4" s="118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6" t="s">
        <v>68</v>
      </c>
      <c r="B6" s="67"/>
      <c r="C6" s="56" t="s">
        <v>69</v>
      </c>
      <c r="D6" s="57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68"/>
      <c r="B7" s="69"/>
      <c r="C7" s="56"/>
      <c r="D7" s="57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68"/>
      <c r="B8" s="69"/>
      <c r="C8" s="122" t="s">
        <v>70</v>
      </c>
      <c r="D8" s="123"/>
      <c r="E8" s="21" t="s">
        <v>7</v>
      </c>
      <c r="F8" s="22"/>
      <c r="G8" s="21">
        <v>1</v>
      </c>
      <c r="H8" s="22">
        <f t="shared" si="0"/>
        <v>0</v>
      </c>
      <c r="I8" s="1"/>
    </row>
    <row r="9" spans="1:9" ht="37.5" customHeight="1">
      <c r="A9" s="68"/>
      <c r="B9" s="69"/>
      <c r="C9" s="56" t="s">
        <v>71</v>
      </c>
      <c r="D9" s="57"/>
      <c r="E9" s="21" t="s">
        <v>8</v>
      </c>
      <c r="F9" s="22"/>
      <c r="G9" s="21">
        <v>1</v>
      </c>
      <c r="H9" s="22">
        <f t="shared" si="0"/>
        <v>0</v>
      </c>
      <c r="I9" s="1"/>
    </row>
    <row r="10" spans="1:9" ht="24" customHeight="1">
      <c r="A10" s="68"/>
      <c r="B10" s="69"/>
      <c r="C10" s="56" t="s">
        <v>72</v>
      </c>
      <c r="D10" s="57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68"/>
      <c r="B11" s="69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68"/>
      <c r="B12" s="69"/>
      <c r="C12" s="60" t="s">
        <v>73</v>
      </c>
      <c r="D12" s="57"/>
      <c r="E12" s="21" t="s">
        <v>10</v>
      </c>
      <c r="F12" s="22"/>
      <c r="G12" s="21">
        <v>1</v>
      </c>
      <c r="H12" s="22">
        <f t="shared" si="0"/>
        <v>0</v>
      </c>
      <c r="I12" s="1"/>
    </row>
    <row r="13" spans="1:9" ht="31.5" customHeight="1">
      <c r="A13" s="68"/>
      <c r="B13" s="69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68"/>
      <c r="B14" s="69"/>
      <c r="C14" s="52" t="s">
        <v>74</v>
      </c>
      <c r="D14" s="53"/>
      <c r="E14" s="21" t="s">
        <v>62</v>
      </c>
      <c r="F14" s="22"/>
      <c r="G14" s="21">
        <v>1</v>
      </c>
      <c r="H14" s="22">
        <f t="shared" si="0"/>
        <v>0</v>
      </c>
      <c r="I14" s="1"/>
    </row>
    <row r="15" spans="1:9" ht="24" customHeight="1">
      <c r="A15" s="68"/>
      <c r="B15" s="69"/>
      <c r="C15" s="52" t="s">
        <v>75</v>
      </c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68"/>
      <c r="B16" s="69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68"/>
      <c r="B17" s="69"/>
      <c r="C17" s="131" t="s">
        <v>76</v>
      </c>
      <c r="D17" s="132"/>
      <c r="E17" s="24" t="s">
        <v>65</v>
      </c>
      <c r="F17" s="25">
        <v>150000</v>
      </c>
      <c r="G17" s="24">
        <v>1</v>
      </c>
      <c r="H17" s="22">
        <f t="shared" si="0"/>
        <v>150000</v>
      </c>
      <c r="I17" s="1"/>
    </row>
    <row r="18" spans="1:9">
      <c r="A18" s="68"/>
      <c r="B18" s="69"/>
      <c r="C18" s="133"/>
      <c r="D18" s="132"/>
      <c r="E18" s="24"/>
      <c r="F18" s="25"/>
      <c r="G18" s="24"/>
      <c r="H18" s="22">
        <f t="shared" si="0"/>
        <v>0</v>
      </c>
      <c r="I18" s="1"/>
    </row>
    <row r="19" spans="1:9">
      <c r="A19" s="68"/>
      <c r="B19" s="69"/>
      <c r="C19" s="134"/>
      <c r="D19" s="135"/>
      <c r="E19" s="21"/>
      <c r="F19" s="25"/>
      <c r="G19" s="24"/>
      <c r="H19" s="22">
        <f t="shared" si="0"/>
        <v>0</v>
      </c>
      <c r="I19" s="1"/>
    </row>
    <row r="20" spans="1:9">
      <c r="A20" s="68"/>
      <c r="B20" s="69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0" t="s">
        <v>61</v>
      </c>
      <c r="B21" s="71"/>
      <c r="C21" s="49" t="s">
        <v>12</v>
      </c>
      <c r="D21" s="49"/>
      <c r="E21" s="61">
        <f>SUM(H6:H20)</f>
        <v>150000</v>
      </c>
      <c r="F21" s="61"/>
      <c r="G21" s="26">
        <v>1</v>
      </c>
      <c r="H21" s="121" t="s">
        <v>14</v>
      </c>
      <c r="I21" s="1"/>
    </row>
    <row r="22" spans="1:9" ht="12.75" customHeight="1">
      <c r="A22" s="72"/>
      <c r="B22" s="73"/>
      <c r="C22" s="49"/>
      <c r="D22" s="49"/>
      <c r="E22" s="61">
        <f>E21*G21</f>
        <v>150000</v>
      </c>
      <c r="F22" s="61"/>
      <c r="G22" s="61"/>
      <c r="H22" s="121"/>
      <c r="I22" s="1"/>
    </row>
    <row r="23" spans="1:9" ht="12.75" customHeight="1">
      <c r="A23" s="72"/>
      <c r="B23" s="73"/>
      <c r="C23" s="49"/>
      <c r="D23" s="49"/>
      <c r="E23" s="61"/>
      <c r="F23" s="61"/>
      <c r="G23" s="61"/>
      <c r="H23" s="121"/>
      <c r="I23" s="1"/>
    </row>
    <row r="24" spans="1:9" ht="17.25" customHeight="1">
      <c r="A24" s="72"/>
      <c r="B24" s="73"/>
      <c r="C24" s="87" t="s">
        <v>17</v>
      </c>
      <c r="D24" s="88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4"/>
      <c r="B25" s="75"/>
      <c r="C25" s="52" t="s">
        <v>77</v>
      </c>
      <c r="D25" s="53"/>
      <c r="E25" s="28" t="s">
        <v>80</v>
      </c>
      <c r="F25" s="22">
        <v>160000</v>
      </c>
      <c r="G25" s="21">
        <v>1</v>
      </c>
      <c r="H25" s="22">
        <f>F25*G25</f>
        <v>160000</v>
      </c>
      <c r="I25" s="1"/>
    </row>
    <row r="26" spans="1:9" ht="25.15" customHeight="1">
      <c r="A26" s="93" t="s">
        <v>66</v>
      </c>
      <c r="B26" s="94"/>
      <c r="C26" s="76" t="s">
        <v>84</v>
      </c>
      <c r="D26" s="76"/>
      <c r="E26" s="28" t="s">
        <v>81</v>
      </c>
      <c r="F26" s="22">
        <v>35000</v>
      </c>
      <c r="G26" s="21">
        <v>1</v>
      </c>
      <c r="H26" s="22">
        <f>F26*G26</f>
        <v>35000</v>
      </c>
      <c r="I26" s="1"/>
    </row>
    <row r="27" spans="1:9">
      <c r="A27" s="95"/>
      <c r="B27" s="96"/>
      <c r="C27" s="76" t="s">
        <v>78</v>
      </c>
      <c r="D27" s="76"/>
      <c r="E27" s="28" t="s">
        <v>82</v>
      </c>
      <c r="F27" s="22"/>
      <c r="G27" s="21"/>
      <c r="H27" s="22">
        <f t="shared" ref="H27:H33" si="1">F27*G27</f>
        <v>0</v>
      </c>
      <c r="I27" s="1"/>
    </row>
    <row r="28" spans="1:9">
      <c r="A28" s="95"/>
      <c r="B28" s="96"/>
      <c r="C28" s="76" t="s">
        <v>79</v>
      </c>
      <c r="D28" s="76"/>
      <c r="E28" s="28" t="s">
        <v>83</v>
      </c>
      <c r="F28" s="22"/>
      <c r="G28" s="21"/>
      <c r="H28" s="22">
        <f t="shared" si="1"/>
        <v>0</v>
      </c>
      <c r="I28" s="1"/>
    </row>
    <row r="29" spans="1:9">
      <c r="A29" s="95"/>
      <c r="B29" s="96"/>
      <c r="C29" s="76"/>
      <c r="D29" s="76"/>
      <c r="E29" s="28"/>
      <c r="F29" s="22"/>
      <c r="G29" s="21"/>
      <c r="H29" s="22">
        <f t="shared" si="1"/>
        <v>0</v>
      </c>
      <c r="I29" s="1"/>
    </row>
    <row r="30" spans="1:9">
      <c r="A30" s="95"/>
      <c r="B30" s="96"/>
      <c r="C30" s="76"/>
      <c r="D30" s="76"/>
      <c r="E30" s="28"/>
      <c r="F30" s="22"/>
      <c r="G30" s="21"/>
      <c r="H30" s="22">
        <f t="shared" si="1"/>
        <v>0</v>
      </c>
      <c r="I30" s="1"/>
    </row>
    <row r="31" spans="1:9">
      <c r="A31" s="95"/>
      <c r="B31" s="96"/>
      <c r="C31" s="76"/>
      <c r="D31" s="7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5"/>
      <c r="B32" s="96"/>
      <c r="C32" s="89"/>
      <c r="D32" s="9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7"/>
      <c r="B33" s="98"/>
      <c r="C33" s="89"/>
      <c r="D33" s="90"/>
      <c r="E33" s="28"/>
      <c r="F33" s="22"/>
      <c r="G33" s="21"/>
      <c r="H33" s="22">
        <f t="shared" si="1"/>
        <v>0</v>
      </c>
      <c r="I33" s="1"/>
    </row>
    <row r="34" spans="1:9" ht="13.5" customHeight="1">
      <c r="A34" s="99" t="s">
        <v>24</v>
      </c>
      <c r="B34" s="100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62">
        <f>SUM(H25:H33)</f>
        <v>195000</v>
      </c>
      <c r="F34" s="63"/>
      <c r="G34" s="63"/>
      <c r="H34" s="119" t="s">
        <v>14</v>
      </c>
      <c r="I34" s="1"/>
    </row>
    <row r="35" spans="1:9" ht="14.25" customHeight="1">
      <c r="A35" s="101"/>
      <c r="B35" s="102"/>
      <c r="C35" s="85"/>
      <c r="D35" s="86"/>
      <c r="E35" s="64"/>
      <c r="F35" s="65"/>
      <c r="G35" s="65"/>
      <c r="H35" s="120"/>
      <c r="I35" s="1"/>
    </row>
    <row r="36" spans="1:9" ht="16.5" customHeight="1">
      <c r="A36" s="91" t="s">
        <v>27</v>
      </c>
      <c r="B36" s="92"/>
      <c r="C36" s="81" t="b">
        <f>IF(F38="카드+현금",Sheet3!C11,IF(F38="현금+카드",Sheet3!C4))</f>
        <v>0</v>
      </c>
      <c r="D36" s="82"/>
      <c r="E36" s="32" t="s">
        <v>4</v>
      </c>
      <c r="F36" s="126">
        <f>SUM(E22,E34)</f>
        <v>345000</v>
      </c>
      <c r="G36" s="126"/>
      <c r="H36" s="33" t="s">
        <v>14</v>
      </c>
      <c r="I36" s="1"/>
    </row>
    <row r="37" spans="1:9" ht="16.5" customHeight="1">
      <c r="A37" s="91" t="s">
        <v>26</v>
      </c>
      <c r="B37" s="92"/>
      <c r="C37" s="79" t="b">
        <f>IF(F38="카드+현금",Sheet3!C9,IF(F38="현금+카드",Sheet3!C6))</f>
        <v>0</v>
      </c>
      <c r="D37" s="80"/>
      <c r="E37" s="32" t="s">
        <v>15</v>
      </c>
      <c r="F37" s="124">
        <f>F36*1.1-F36</f>
        <v>34500.000000000058</v>
      </c>
      <c r="G37" s="125"/>
      <c r="H37" s="34"/>
      <c r="I37" s="1"/>
    </row>
    <row r="38" spans="1:9" ht="17.25" customHeight="1">
      <c r="A38" s="91" t="s">
        <v>22</v>
      </c>
      <c r="B38" s="92"/>
      <c r="C38" s="104"/>
      <c r="D38" s="105"/>
      <c r="E38" s="32" t="s">
        <v>21</v>
      </c>
      <c r="F38" s="77" t="s">
        <v>59</v>
      </c>
      <c r="G38" s="7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99" t="s">
        <v>23</v>
      </c>
      <c r="B39" s="100"/>
      <c r="C39" s="106">
        <f>SUM(C36:C37)-C38</f>
        <v>0</v>
      </c>
      <c r="D39" s="107"/>
      <c r="E39" s="36" t="s">
        <v>60</v>
      </c>
      <c r="F39" s="128"/>
      <c r="G39" s="129"/>
      <c r="H39" s="130"/>
      <c r="I39" s="1"/>
    </row>
    <row r="40" spans="1:9" ht="20.25" customHeight="1">
      <c r="A40" s="101"/>
      <c r="B40" s="102"/>
      <c r="C40" s="108"/>
      <c r="D40" s="109"/>
      <c r="E40" s="37" t="s">
        <v>16</v>
      </c>
      <c r="F40" s="127">
        <f>IF(F38="현금(이체X)",F36,IF(F38="웹결제",ROUND(Sheet2!B7,-4),IF(F38="이체 및 현금영수증",F36+F36*10%,IF(F38="이체 및 세금계산서",F36+F36*10%,IF(F38="이체 및 세금계산서",F36+F36*10%,)))))-F39</f>
        <v>379500</v>
      </c>
      <c r="G40" s="12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3"/>
      <c r="F42" s="103"/>
      <c r="G42" s="103"/>
      <c r="H42" s="103"/>
      <c r="I42" s="1"/>
    </row>
    <row r="43" spans="1:9">
      <c r="A43" s="39"/>
      <c r="B43" s="39"/>
      <c r="C43" s="1"/>
      <c r="D43" s="1"/>
      <c r="E43" s="103"/>
      <c r="F43" s="103"/>
      <c r="G43" s="103"/>
      <c r="H43" s="103"/>
      <c r="I43" s="1"/>
    </row>
    <row r="44" spans="1:9">
      <c r="C44" s="1"/>
      <c r="D44" s="1"/>
      <c r="E44" s="103"/>
      <c r="F44" s="103"/>
      <c r="G44" s="103"/>
      <c r="H44" s="10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345000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-170500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345000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2024-11-13T05:42:51Z</dcterms:modified>
</cp:coreProperties>
</file>