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ABD86F0-252B-4225-A95C-8025D368A88B}" xr6:coauthVersionLast="47" xr6:coauthVersionMax="47" xr10:uidLastSave="{582470E3-ED05-461F-9AD0-B6B701932F75}"/>
  <bookViews>
    <workbookView xWindow="1995" yWindow="3405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<sst xmlns="http://schemas.openxmlformats.org/spreadsheetml/2006/main" count="101" uniqueCount="89">
  <si>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</si>
  <si>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</si>
  <si>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</si>
  <si>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</si>
  <si>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</si>
  <si>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</si>
  <si>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</si>
  <si>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</si>
  <si>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</si>
  <si>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</si>
  <si>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</si>
  <si>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</si>
  <si>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</si>
  <si>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</si>
  <si>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</si>
  <si>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</si>
  <si>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</si>
  <si>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</si>
  <si>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</si>
  <si>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</si>
  <si>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</si>
  <si>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</si>
  <si>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</si>
  <si>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</si>
  <si>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</si>
  <si>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</si>
  <si>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</si>
  <si>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</si>
  <si>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</si>
  <si>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</si>
  <si>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</si>
  <si>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</si>
  <si>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</si>
  <si>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</si>
  <si>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</si>
  <si>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</si>
  <si>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</si>
  <si>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</si>
  <si>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</si>
  <si>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</si>
  <si>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</si>
  <si>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</si>
  <si>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</si>
  <si>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</si>
  <si>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</si>
  <si>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</si>
  <si>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</si>
  <si>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</si>
  <si>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</si>
  <si>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</si>
  <si>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</si>
  <si>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</si>
  <si>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</si>
  <si>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</si>
  <si>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</si>
  <si>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</si>
  <si>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</si>
  <si>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</si>
  <si>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</si>
  <si>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</si>
  <si>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</si>
  <si>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</si>
  <si>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</si>
  <si>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</si>
  <si>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</si>
  <si>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</si>
  <si>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</si>
  <si>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</si>
  <si>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</si>
  <si>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</si>
  <si>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</si>
  <si>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</si>
  <si>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</si>
  <si>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</si>
  <si>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라이젠7-5세대 7800X3D(멀티팩(정품))</t>
    <phoneticPr fontId="1" type="noConversion"/>
  </si>
  <si>
    <t>darkFlash NEBULA DN-360D ARGB (블랙)</t>
    <phoneticPr fontId="1" type="noConversion"/>
  </si>
  <si>
    <t>마이크론 Crucial DDR5-5600 CL46 대원씨티에스 (16GB)</t>
    <phoneticPr fontId="1" type="noConversion"/>
  </si>
  <si>
    <t>GIGABYTE B650M AORUS ELITE AX ICE 제이씨현</t>
    <phoneticPr fontId="1" type="noConversion"/>
  </si>
  <si>
    <t>내장그래픽</t>
    <phoneticPr fontId="1" type="noConversion"/>
  </si>
  <si>
    <t>SK하이닉스 Platinum P41 M.2 NVMe (1TB)</t>
    <phoneticPr fontId="1" type="noConversion"/>
  </si>
  <si>
    <t>darkFlash DS900 ARGB 강화유리 (블랙)</t>
    <phoneticPr fontId="1" type="noConversion"/>
  </si>
  <si>
    <t>마이크로닉스 Classic II 풀체인지 800W 80PLUS브론즈 ATX3.1</t>
    <phoneticPr fontId="1" type="noConversion"/>
  </si>
  <si>
    <t>수냉공임비</t>
    <phoneticPr fontId="1" type="noConversion"/>
  </si>
  <si>
    <t>사타선 추가하드 연결선 2개 빼주시고</t>
    <phoneticPr fontId="1" type="noConversion"/>
  </si>
  <si>
    <t>기존그래픽카드 사용예정 입니다</t>
    <phoneticPr fontId="1" type="noConversion"/>
  </si>
  <si>
    <t>서울특별시 서대문구 모래내로 151 디엠씨엘가 아파트 1508호</t>
    <phoneticPr fontId="1" type="noConversion"/>
  </si>
  <si>
    <t>지강훈(기존그래픽)</t>
    <phoneticPr fontId="1" type="noConversion"/>
  </si>
  <si>
    <t>배송은 서비스퀵으로 배송~사람없을시 택배~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</si>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</sst>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72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16">
        <v>1037910932</v>
      </c>
      <c r="C2" s="43"/>
      <c r="D2" s="44"/>
      <c r="E2" s="121"/>
      <c r="F2" s="122"/>
      <c r="G2" s="122"/>
      <c r="H2" s="123"/>
    </row>
    <row r="3" spans="1:9" ht="22.5" customHeight="1">
      <c r="A3" s="15" t="s">
        <v>35</v>
      </c>
      <c r="B3" s="17">
        <f ca="1">TODAY()</f>
        <v>45544</v>
      </c>
      <c r="C3" s="15" t="s">
        <v>36</v>
      </c>
      <c r="D3" s="18"/>
      <c r="E3" s="121"/>
      <c r="F3" s="122"/>
      <c r="G3" s="122"/>
      <c r="H3" s="123"/>
    </row>
    <row r="4" spans="1:9" ht="22.5" customHeight="1">
      <c r="A4" s="19" t="s">
        <v>33</v>
      </c>
      <c r="B4" s="47" t="s">
        <v>85</v>
      </c>
      <c r="C4" s="47"/>
      <c r="D4" s="48"/>
      <c r="E4" s="124"/>
      <c r="F4" s="125"/>
      <c r="G4" s="125"/>
      <c r="H4" s="126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73</v>
      </c>
      <c r="B6" s="71"/>
      <c r="C6" s="58" t="s">
        <v>74</v>
      </c>
      <c r="D6" s="59"/>
      <c r="E6" s="21" t="s">
        <v>6</v>
      </c>
      <c r="F6" s="22">
        <v>610000</v>
      </c>
      <c r="G6" s="21">
        <v>1</v>
      </c>
      <c r="H6" s="22">
        <f>F6*G6</f>
        <v>610000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95000</v>
      </c>
      <c r="G7" s="21">
        <v>1</v>
      </c>
      <c r="H7" s="22">
        <f t="shared" ref="H7:H20" si="0">F7*G7</f>
        <v>95000</v>
      </c>
      <c r="I7" s="1"/>
    </row>
    <row r="8" spans="1:9" ht="25.5" customHeight="1">
      <c r="A8" s="72"/>
      <c r="B8" s="73"/>
      <c r="C8" s="130" t="s">
        <v>77</v>
      </c>
      <c r="D8" s="131"/>
      <c r="E8" s="21" t="s">
        <v>7</v>
      </c>
      <c r="F8" s="22">
        <v>270000</v>
      </c>
      <c r="G8" s="21">
        <v>1</v>
      </c>
      <c r="H8" s="22">
        <f t="shared" si="0"/>
        <v>270000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59000</v>
      </c>
      <c r="G9" s="21">
        <v>2</v>
      </c>
      <c r="H9" s="22">
        <f t="shared" si="0"/>
        <v>118000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160000</v>
      </c>
      <c r="G12" s="21">
        <v>1</v>
      </c>
      <c r="H12" s="22">
        <f t="shared" si="0"/>
        <v>160000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66</v>
      </c>
      <c r="D17" s="64"/>
      <c r="E17" s="24" t="s">
        <v>82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72"/>
      <c r="B18" s="73"/>
      <c r="C18" s="80" t="s">
        <v>70</v>
      </c>
      <c r="D18" s="64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67</v>
      </c>
      <c r="D19" s="57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1506000</v>
      </c>
      <c r="F21" s="65"/>
      <c r="G21" s="26">
        <v>1</v>
      </c>
      <c r="H21" s="129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1506000</v>
      </c>
      <c r="F22" s="65"/>
      <c r="G22" s="65"/>
      <c r="H22" s="129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9"/>
      <c r="I23" s="1"/>
    </row>
    <row r="24" spans="1:9" ht="17.25" customHeight="1">
      <c r="A24" s="76"/>
      <c r="B24" s="77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101" t="s">
        <v>71</v>
      </c>
      <c r="B26" s="102"/>
      <c r="C26" s="81" t="s">
        <v>84</v>
      </c>
      <c r="D26" s="81"/>
      <c r="E26" s="28"/>
      <c r="F26" s="22"/>
      <c r="G26" s="21"/>
      <c r="H26" s="22">
        <f>F26*G26</f>
        <v>0</v>
      </c>
      <c r="I26" s="1"/>
    </row>
    <row r="27" spans="1:9">
      <c r="A27" s="103"/>
      <c r="B27" s="104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3"/>
      <c r="B28" s="104"/>
      <c r="C28" s="82" t="s">
        <v>87</v>
      </c>
      <c r="D28" s="82"/>
      <c r="E28" s="28" t="s">
        <v>88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3"/>
      <c r="B29" s="104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3"/>
      <c r="B30" s="104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3"/>
      <c r="B31" s="104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3"/>
      <c r="B32" s="104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5"/>
      <c r="B33" s="106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7" t="s">
        <v>24</v>
      </c>
      <c r="B34" s="108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6">
        <f>SUM(H25:H33)</f>
        <v>0</v>
      </c>
      <c r="F34" s="67"/>
      <c r="G34" s="67"/>
      <c r="H34" s="127" t="s">
        <v>14</v>
      </c>
      <c r="I34" s="1"/>
    </row>
    <row r="35" spans="1:9" ht="14.25" customHeight="1">
      <c r="A35" s="109"/>
      <c r="B35" s="110"/>
      <c r="C35" s="91"/>
      <c r="D35" s="92"/>
      <c r="E35" s="68"/>
      <c r="F35" s="69"/>
      <c r="G35" s="69"/>
      <c r="H35" s="128"/>
      <c r="I35" s="1"/>
    </row>
    <row r="36" spans="1:9" ht="16.5" customHeight="1">
      <c r="A36" s="99" t="s">
        <v>27</v>
      </c>
      <c r="B36" s="100"/>
      <c r="C36" s="87" t="b">
        <f>IF(F38="카드+현금",Sheet3!C11,IF(F38="현금+카드",Sheet3!C4))</f>
        <v>0</v>
      </c>
      <c r="D36" s="88"/>
      <c r="E36" s="32" t="s">
        <v>4</v>
      </c>
      <c r="F36" s="134">
        <f>SUM(E22,E34)</f>
        <v>1506000</v>
      </c>
      <c r="G36" s="134"/>
      <c r="H36" s="33" t="s">
        <v>14</v>
      </c>
      <c r="I36" s="1"/>
    </row>
    <row r="37" spans="1:9" ht="16.5" customHeight="1">
      <c r="A37" s="99" t="s">
        <v>26</v>
      </c>
      <c r="B37" s="100"/>
      <c r="C37" s="85" t="b">
        <f>IF(F38="카드+현금",Sheet3!C9,IF(F38="현금+카드",Sheet3!C6))</f>
        <v>0</v>
      </c>
      <c r="D37" s="86"/>
      <c r="E37" s="32" t="s">
        <v>15</v>
      </c>
      <c r="F37" s="132">
        <f>F36*1.1-F36</f>
        <v>150600.00000000023</v>
      </c>
      <c r="G37" s="133"/>
      <c r="H37" s="34"/>
      <c r="I37" s="1"/>
    </row>
    <row r="38" spans="1:9" ht="17.25" customHeight="1">
      <c r="A38" s="99" t="s">
        <v>22</v>
      </c>
      <c r="B38" s="100"/>
      <c r="C38" s="112"/>
      <c r="D38" s="113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36" t="s">
        <v>60</v>
      </c>
      <c r="F39" s="136">
        <v>6600</v>
      </c>
      <c r="G39" s="137"/>
      <c r="H39" s="138"/>
      <c r="I39" s="1"/>
    </row>
    <row r="40" spans="1:9" ht="20.25" customHeight="1">
      <c r="A40" s="109"/>
      <c r="B40" s="110"/>
      <c r="C40" s="116"/>
      <c r="D40" s="117"/>
      <c r="E40" s="37" t="s">
        <v>16</v>
      </c>
      <c r="F40" s="135">
        <f>IF(F38="현금(이체X)",F36,IF(F38="웹결제",ROUND(Sheet2!B7,-4),IF(F38="이체 및 현금영수증",F36+F36*10%,IF(F38="이체 및 세금계산서",F36+F36*10%,IF(F38="이체 및 세금계산서",F36+F36*10%,)))))-F39</f>
        <v>1650000</v>
      </c>
      <c r="G40" s="135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-6600.0000000002328</v>
      </c>
      <c r="I41" s="1"/>
    </row>
    <row r="42" spans="1:9" ht="16.5" customHeight="1">
      <c r="B42" s="12"/>
      <c r="C42" s="1"/>
      <c r="D42" s="1"/>
      <c r="E42" s="111"/>
      <c r="F42" s="111"/>
      <c r="G42" s="111"/>
      <c r="H42" s="111"/>
      <c r="I42" s="1"/>
    </row>
    <row r="43" spans="1:9">
      <c r="A43" s="39"/>
      <c r="B43" s="39"/>
      <c r="C43" s="1"/>
      <c r="D43" s="1"/>
      <c r="E43" s="111"/>
      <c r="F43" s="111"/>
      <c r="G43" s="111"/>
      <c r="H43" s="111"/>
      <c r="I43" s="1"/>
    </row>
    <row r="44" spans="1:9">
      <c r="C44" s="1"/>
      <c r="D44" s="1"/>
      <c r="E44" s="111"/>
      <c r="F44" s="111"/>
      <c r="G44" s="111"/>
      <c r="H44" s="111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1506000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1106600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1506000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1506000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1506000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2024-09-09T04:50:25Z</dcterms:modified>
</cp:coreProperties>
</file>