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B319EF1-A700-4086-8883-A594AAE15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<sst xmlns="http://schemas.openxmlformats.org/spreadsheetml/2006/main" count="106" uniqueCount="91">
  <si>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</si>
  <si>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</si>
  <si>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</si>
  <si>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</si>
  <si>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</si>
  <si>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</si>
  <si>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</si>
  <si>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</si>
  <si>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</si>
  <si>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</si>
  <si>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</si>
  <si>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</si>
  <si>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</si>
  <si>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</si>
  <si>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</si>
  <si>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</si>
  <si>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</si>
  <si>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</si>
  <si>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</si>
  <si>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</si>
  <si>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</si>
  <si>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</si>
  <si>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</si>
  <si>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</si>
  <si>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</si>
  <si>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</si>
  <si>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</si>
  <si>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</si>
  <si>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</si>
  <si>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</si>
  <si>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</si>
  <si>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</si>
  <si>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</si>
  <si>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</si>
  <si>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</si>
  <si>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</si>
  <si>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</si>
  <si>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</si>
  <si>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</si>
  <si>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</si>
  <si>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</si>
  <si>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</si>
  <si>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</si>
  <si>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</si>
  <si>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</si>
  <si>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</si>
  <si>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</si>
  <si>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</si>
  <si>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</si>
  <si>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</si>
  <si>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</si>
  <si>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</si>
  <si>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</si>
  <si>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</si>
  <si>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</si>
  <si>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</si>
  <si>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</si>
  <si>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</si>
  <si>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</si>
  <si>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</si>
  <si>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</si>
  <si>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</si>
  <si>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</si>
  <si>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</si>
  <si>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</si>
  <si>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</si>
  <si>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</si>
  <si>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</si>
  <si>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</si>
  <si>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</si>
  <si>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</si>
  <si>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라이젠7-5세대 7800X3D(멀티팩(정품))</t>
    <phoneticPr fontId="1" type="noConversion"/>
  </si>
  <si>
    <t>MSI B650M 프로젝트 제로</t>
    <phoneticPr fontId="1" type="noConversion"/>
  </si>
  <si>
    <t xml:space="preserve">ADATA DDR5-6000 CL30 LANCER BLADE RGB 화이트 패키지 (32GB(16Gx2)) </t>
    <phoneticPr fontId="1" type="noConversion"/>
  </si>
  <si>
    <t>고르신메모리 상위버전밖에없어서 (23만원)너무비싸요 (같은 옵션으로 다른브랜드로교체했어요)</t>
    <phoneticPr fontId="1" type="noConversion"/>
  </si>
  <si>
    <t>VGA</t>
    <phoneticPr fontId="1" type="noConversion"/>
  </si>
  <si>
    <t>삼성 PM9A1 M.2 NVMe 수입 (1TB)7000MB 고르신건3500MB 변경완료</t>
    <phoneticPr fontId="1" type="noConversion"/>
  </si>
  <si>
    <t>Antec VORTEX 360 ARGB (블랙)</t>
    <phoneticPr fontId="1" type="noConversion"/>
  </si>
  <si>
    <t>ZOTAC GAMING 지포스 RTX 4080 SUPER Trinity D6X 16GB Black</t>
    <phoneticPr fontId="1" type="noConversion"/>
  </si>
  <si>
    <t>수냉공임비</t>
    <phoneticPr fontId="1" type="noConversion"/>
  </si>
  <si>
    <t>Antec C8 MESH (블랙)</t>
    <phoneticPr fontId="1" type="noConversion"/>
  </si>
  <si>
    <t>마이크로닉스 Classic II 풀체인지 800W 80PLUS브론즈 ATX3.1</t>
    <phoneticPr fontId="1" type="noConversion"/>
  </si>
  <si>
    <t>Antec FUSION 120 ARGB (컨트롤러/3팩, 블랙)</t>
    <phoneticPr fontId="1" type="noConversion"/>
  </si>
  <si>
    <t>튜닝쿨러</t>
    <phoneticPr fontId="1" type="noConversion"/>
  </si>
  <si>
    <t>추가할인</t>
    <phoneticPr fontId="1" type="noConversion"/>
  </si>
  <si>
    <t>12400F +B660M 메인보드 (매입)</t>
    <phoneticPr fontId="1" type="noConversion"/>
  </si>
  <si>
    <t>중고매입</t>
    <phoneticPr fontId="1" type="noConversion"/>
  </si>
  <si>
    <t xml:space="preserve">DDR4 25600 16GB X2EA </t>
    <phoneticPr fontId="1" type="noConversion"/>
  </si>
  <si>
    <t>이엠텍 RTX3060 스톰X듀얼</t>
    <phoneticPr fontId="1" type="noConversion"/>
  </si>
  <si>
    <t>Antec] FUSION 120 ARGB BLACK (1PACK) 후면</t>
    <phoneticPr fontId="1" type="noConversion"/>
  </si>
  <si>
    <t>철이님-C8케이스(블랙)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</si>
</sst>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90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33</v>
      </c>
      <c r="B2" s="16">
        <v>1049238297</v>
      </c>
      <c r="C2" s="43"/>
      <c r="D2" s="44"/>
      <c r="E2" s="119"/>
      <c r="F2" s="120"/>
      <c r="G2" s="120"/>
      <c r="H2" s="121"/>
    </row>
    <row r="3" spans="1:9" ht="22.5" customHeight="1">
      <c r="A3" s="15" t="s">
        <v>34</v>
      </c>
      <c r="B3" s="17">
        <f ca="1">TODAY()</f>
        <v>45535</v>
      </c>
      <c r="C3" s="15" t="s">
        <v>35</v>
      </c>
      <c r="D3" s="18"/>
      <c r="E3" s="119"/>
      <c r="F3" s="120"/>
      <c r="G3" s="120"/>
      <c r="H3" s="121"/>
    </row>
    <row r="4" spans="1:9" ht="22.5" customHeight="1">
      <c r="A4" s="19" t="s">
        <v>32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70</v>
      </c>
      <c r="B6" s="69"/>
      <c r="C6" s="128" t="s">
        <v>71</v>
      </c>
      <c r="D6" s="129"/>
      <c r="E6" s="21" t="s">
        <v>6</v>
      </c>
      <c r="F6" s="22">
        <v>595000</v>
      </c>
      <c r="G6" s="21">
        <v>1</v>
      </c>
      <c r="H6" s="22">
        <f>F6*G6</f>
        <v>595000</v>
      </c>
      <c r="I6" s="1"/>
    </row>
    <row r="7" spans="1:9" ht="24" customHeight="1">
      <c r="A7" s="70"/>
      <c r="B7" s="71"/>
      <c r="C7" s="128" t="s">
        <v>77</v>
      </c>
      <c r="D7" s="129"/>
      <c r="E7" s="23" t="s">
        <v>10</v>
      </c>
      <c r="F7" s="22">
        <v>179000</v>
      </c>
      <c r="G7" s="21">
        <v>1</v>
      </c>
      <c r="H7" s="22">
        <f t="shared" ref="H7:H20" si="0">F7*G7</f>
        <v>179000</v>
      </c>
      <c r="I7" s="1"/>
    </row>
    <row r="8" spans="1:9" ht="25.5" customHeight="1">
      <c r="A8" s="70"/>
      <c r="B8" s="71"/>
      <c r="C8" s="130" t="s">
        <v>72</v>
      </c>
      <c r="D8" s="131"/>
      <c r="E8" s="21" t="s">
        <v>7</v>
      </c>
      <c r="F8" s="22">
        <v>280000</v>
      </c>
      <c r="G8" s="21">
        <v>1</v>
      </c>
      <c r="H8" s="22">
        <f t="shared" si="0"/>
        <v>280000</v>
      </c>
      <c r="I8" s="1"/>
    </row>
    <row r="9" spans="1:9" ht="37.5" customHeight="1">
      <c r="A9" s="70"/>
      <c r="B9" s="71"/>
      <c r="C9" s="56" t="s">
        <v>73</v>
      </c>
      <c r="D9" s="57"/>
      <c r="E9" s="21" t="s">
        <v>8</v>
      </c>
      <c r="F9" s="22">
        <v>180000</v>
      </c>
      <c r="G9" s="21">
        <v>1</v>
      </c>
      <c r="H9" s="22">
        <f t="shared" si="0"/>
        <v>180000</v>
      </c>
      <c r="I9" s="1"/>
    </row>
    <row r="10" spans="1:9" ht="24" customHeight="1">
      <c r="A10" s="70"/>
      <c r="B10" s="71"/>
      <c r="C10" s="56" t="s">
        <v>74</v>
      </c>
      <c r="D10" s="57"/>
      <c r="E10" s="21"/>
      <c r="F10" s="22"/>
      <c r="G10" s="21"/>
      <c r="H10" s="22">
        <f t="shared" si="0"/>
        <v>0</v>
      </c>
      <c r="I10" s="1"/>
    </row>
    <row r="11" spans="1:9" ht="24" customHeight="1">
      <c r="A11" s="70"/>
      <c r="B11" s="71"/>
      <c r="C11" s="58" t="s">
        <v>78</v>
      </c>
      <c r="D11" s="59"/>
      <c r="E11" s="21" t="s">
        <v>75</v>
      </c>
      <c r="F11" s="22">
        <v>1580000</v>
      </c>
      <c r="G11" s="21">
        <v>1</v>
      </c>
      <c r="H11" s="22">
        <f t="shared" si="0"/>
        <v>1580000</v>
      </c>
      <c r="I11" s="1"/>
    </row>
    <row r="12" spans="1:9" ht="24" customHeight="1">
      <c r="A12" s="70"/>
      <c r="B12" s="71"/>
      <c r="C12" s="60" t="s">
        <v>76</v>
      </c>
      <c r="D12" s="59"/>
      <c r="E12" s="21" t="s">
        <v>9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0"/>
      <c r="B13" s="71"/>
      <c r="C13" s="52" t="s">
        <v>82</v>
      </c>
      <c r="D13" s="53"/>
      <c r="E13" s="21" t="s">
        <v>83</v>
      </c>
      <c r="F13" s="22">
        <v>75000</v>
      </c>
      <c r="G13" s="21">
        <v>2</v>
      </c>
      <c r="H13" s="22">
        <f t="shared" si="0"/>
        <v>150000</v>
      </c>
      <c r="I13" s="1"/>
    </row>
    <row r="14" spans="1:9" ht="29.25" customHeight="1">
      <c r="A14" s="70"/>
      <c r="B14" s="71"/>
      <c r="C14" s="52" t="s">
        <v>80</v>
      </c>
      <c r="D14" s="53"/>
      <c r="E14" s="21" t="s">
        <v>60</v>
      </c>
      <c r="F14" s="22">
        <v>128000</v>
      </c>
      <c r="G14" s="21">
        <v>1</v>
      </c>
      <c r="H14" s="22">
        <f t="shared" si="0"/>
        <v>128000</v>
      </c>
      <c r="I14" s="1"/>
    </row>
    <row r="15" spans="1:9" ht="24" customHeight="1">
      <c r="A15" s="70"/>
      <c r="B15" s="71"/>
      <c r="C15" s="52" t="s">
        <v>81</v>
      </c>
      <c r="D15" s="53"/>
      <c r="E15" s="21" t="s">
        <v>61</v>
      </c>
      <c r="F15" s="22">
        <v>99000</v>
      </c>
      <c r="G15" s="21">
        <v>1</v>
      </c>
      <c r="H15" s="22">
        <f t="shared" si="0"/>
        <v>99000</v>
      </c>
      <c r="I15" s="1"/>
    </row>
    <row r="16" spans="1:9" ht="24" customHeight="1">
      <c r="A16" s="70"/>
      <c r="B16" s="71"/>
      <c r="C16" s="52" t="s">
        <v>89</v>
      </c>
      <c r="D16" s="53"/>
      <c r="E16" s="21" t="s">
        <v>62</v>
      </c>
      <c r="F16" s="22">
        <v>25000</v>
      </c>
      <c r="G16" s="21">
        <v>1</v>
      </c>
      <c r="H16" s="22">
        <f t="shared" si="0"/>
        <v>25000</v>
      </c>
      <c r="I16" s="1"/>
    </row>
    <row r="17" spans="1:9">
      <c r="A17" s="70"/>
      <c r="B17" s="71"/>
      <c r="C17" s="61" t="s">
        <v>63</v>
      </c>
      <c r="D17" s="62"/>
      <c r="E17" s="24" t="s">
        <v>79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0"/>
      <c r="B18" s="71"/>
      <c r="C18" s="78" t="s">
        <v>67</v>
      </c>
      <c r="D18" s="62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4" t="s">
        <v>64</v>
      </c>
      <c r="D19" s="55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 t="s">
        <v>84</v>
      </c>
      <c r="D20" s="51"/>
      <c r="E20" s="24" t="s">
        <v>84</v>
      </c>
      <c r="F20" s="25">
        <v>36000</v>
      </c>
      <c r="G20" s="24">
        <v>-1</v>
      </c>
      <c r="H20" s="22">
        <f t="shared" si="0"/>
        <v>-36000</v>
      </c>
      <c r="I20" s="1"/>
    </row>
    <row r="21" spans="1:9" ht="12.75" customHeight="1">
      <c r="A21" s="72" t="s">
        <v>59</v>
      </c>
      <c r="B21" s="73"/>
      <c r="C21" s="49" t="s">
        <v>11</v>
      </c>
      <c r="D21" s="49"/>
      <c r="E21" s="63">
        <f>SUM(H6:H20)</f>
        <v>3400000</v>
      </c>
      <c r="F21" s="63"/>
      <c r="G21" s="26">
        <v>1</v>
      </c>
      <c r="H21" s="127" t="s">
        <v>13</v>
      </c>
      <c r="I21" s="1"/>
    </row>
    <row r="22" spans="1:9" ht="12.75" customHeight="1">
      <c r="A22" s="74"/>
      <c r="B22" s="75"/>
      <c r="C22" s="49"/>
      <c r="D22" s="49"/>
      <c r="E22" s="63">
        <f>E21*G21</f>
        <v>3400000</v>
      </c>
      <c r="F22" s="63"/>
      <c r="G22" s="63"/>
      <c r="H22" s="127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7"/>
      <c r="I23" s="1"/>
    </row>
    <row r="24" spans="1:9" ht="17.25" customHeight="1">
      <c r="A24" s="74"/>
      <c r="B24" s="75"/>
      <c r="C24" s="91" t="s">
        <v>16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93" t="s">
        <v>85</v>
      </c>
      <c r="D25" s="94"/>
      <c r="E25" s="28" t="s">
        <v>86</v>
      </c>
      <c r="F25" s="22">
        <v>100000</v>
      </c>
      <c r="G25" s="21">
        <v>-1</v>
      </c>
      <c r="H25" s="22">
        <f>F25*G25</f>
        <v>-100000</v>
      </c>
      <c r="I25" s="1"/>
    </row>
    <row r="26" spans="1:9" ht="25.15" customHeight="1">
      <c r="A26" s="99" t="s">
        <v>68</v>
      </c>
      <c r="B26" s="100"/>
      <c r="C26" s="79" t="s">
        <v>87</v>
      </c>
      <c r="D26" s="79"/>
      <c r="E26" s="28" t="s">
        <v>86</v>
      </c>
      <c r="F26" s="22">
        <v>50000</v>
      </c>
      <c r="G26" s="21">
        <v>-1</v>
      </c>
      <c r="H26" s="22">
        <f>F26*G26</f>
        <v>-50000</v>
      </c>
      <c r="I26" s="1"/>
    </row>
    <row r="27" spans="1:9">
      <c r="A27" s="101"/>
      <c r="B27" s="102"/>
      <c r="C27" s="79" t="s">
        <v>88</v>
      </c>
      <c r="D27" s="79"/>
      <c r="E27" s="28" t="s">
        <v>86</v>
      </c>
      <c r="F27" s="22">
        <v>150000</v>
      </c>
      <c r="G27" s="21">
        <v>-1</v>
      </c>
      <c r="H27" s="22">
        <f t="shared" ref="H27:H33" si="1">F27*G27</f>
        <v>-150000</v>
      </c>
      <c r="I27" s="1"/>
    </row>
    <row r="28" spans="1:9">
      <c r="A28" s="101"/>
      <c r="B28" s="102"/>
      <c r="C28" s="79"/>
      <c r="D28" s="79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23</v>
      </c>
      <c r="B34" s="106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-300000</v>
      </c>
      <c r="F34" s="65"/>
      <c r="G34" s="65"/>
      <c r="H34" s="125" t="s">
        <v>13</v>
      </c>
      <c r="I34" s="1"/>
    </row>
    <row r="35" spans="1:9" ht="14.25" customHeight="1">
      <c r="A35" s="107"/>
      <c r="B35" s="108"/>
      <c r="C35" s="89"/>
      <c r="D35" s="90"/>
      <c r="E35" s="66"/>
      <c r="F35" s="67"/>
      <c r="G35" s="67"/>
      <c r="H35" s="126"/>
      <c r="I35" s="1"/>
    </row>
    <row r="36" spans="1:9" ht="16.5" customHeight="1">
      <c r="A36" s="97" t="s">
        <v>26</v>
      </c>
      <c r="B36" s="98"/>
      <c r="C36" s="85" t="b">
        <f>IF(F38="카드+현금",Sheet3!C11,IF(F38="현금+카드",Sheet3!C4))</f>
        <v>0</v>
      </c>
      <c r="D36" s="86"/>
      <c r="E36" s="32" t="s">
        <v>4</v>
      </c>
      <c r="F36" s="134">
        <f>SUM(E22,E34)</f>
        <v>3100000</v>
      </c>
      <c r="G36" s="134"/>
      <c r="H36" s="33" t="s">
        <v>13</v>
      </c>
      <c r="I36" s="1"/>
    </row>
    <row r="37" spans="1:9" ht="16.5" customHeight="1">
      <c r="A37" s="97" t="s">
        <v>25</v>
      </c>
      <c r="B37" s="98"/>
      <c r="C37" s="83" t="b">
        <f>IF(F38="카드+현금",Sheet3!C9,IF(F38="현금+카드",Sheet3!C6))</f>
        <v>0</v>
      </c>
      <c r="D37" s="84"/>
      <c r="E37" s="32" t="s">
        <v>14</v>
      </c>
      <c r="F37" s="132">
        <f>F36*1.1-F36</f>
        <v>310000.00000000047</v>
      </c>
      <c r="G37" s="133"/>
      <c r="H37" s="34"/>
      <c r="I37" s="1"/>
    </row>
    <row r="38" spans="1:9" ht="17.25" customHeight="1">
      <c r="A38" s="97" t="s">
        <v>21</v>
      </c>
      <c r="B38" s="98"/>
      <c r="C38" s="110"/>
      <c r="D38" s="111"/>
      <c r="E38" s="32" t="s">
        <v>20</v>
      </c>
      <c r="F38" s="81" t="s">
        <v>57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22</v>
      </c>
      <c r="B39" s="106"/>
      <c r="C39" s="112">
        <f>SUM(C36:C37)-C38</f>
        <v>0</v>
      </c>
      <c r="D39" s="113"/>
      <c r="E39" s="36" t="s">
        <v>58</v>
      </c>
      <c r="F39" s="136"/>
      <c r="G39" s="137"/>
      <c r="H39" s="138"/>
      <c r="I39" s="1"/>
    </row>
    <row r="40" spans="1:9" ht="20.25" customHeight="1">
      <c r="A40" s="107"/>
      <c r="B40" s="108"/>
      <c r="C40" s="114"/>
      <c r="D40" s="115"/>
      <c r="E40" s="37" t="s">
        <v>15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3410000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52</v>
      </c>
      <c r="B3" s="39"/>
      <c r="C3" s="39"/>
      <c r="E3" t="s">
        <v>45</v>
      </c>
      <c r="F3">
        <f>Sheet1!F36</f>
        <v>3100000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2860000</v>
      </c>
      <c r="D6" t="s">
        <v>48</v>
      </c>
    </row>
    <row r="8" spans="1:7">
      <c r="A8" s="39" t="s">
        <v>53</v>
      </c>
      <c r="B8" s="39"/>
      <c r="C8" s="39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3100000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3100000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56</v>
      </c>
      <c r="D2" t="s">
        <v>28</v>
      </c>
    </row>
    <row r="3" spans="1:5">
      <c r="A3" t="s">
        <v>18</v>
      </c>
      <c r="B3" t="s">
        <v>24</v>
      </c>
      <c r="C3" s="5" t="s">
        <v>55</v>
      </c>
      <c r="D3" s="4" t="s">
        <v>30</v>
      </c>
    </row>
    <row r="4" spans="1:5">
      <c r="A4" t="s">
        <v>19</v>
      </c>
      <c r="B4" s="2">
        <f>Sheet1!F36-(Sheet1!C36)</f>
        <v>3100000</v>
      </c>
    </row>
    <row r="5" spans="1:5">
      <c r="A5" t="s">
        <v>54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2024-08-31T08:44:31Z</dcterms:modified>
</cp:coreProperties>
</file>