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63B2243-7D59-4455-827E-BDD2F9B9C0A2}" xr6:coauthVersionLast="47" xr6:coauthVersionMax="47" xr10:uidLastSave="{5A1F25B2-4AFB-4ABD-9B01-54EDDF141095}"/>
  <bookViews>
    <workbookView xWindow="682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<sst xmlns="http://schemas.openxmlformats.org/spreadsheetml/2006/main" count="100" uniqueCount="88">
  <si>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</si>
  <si>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</si>
  <si>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</si>
  <si>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</si>
  <si>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</si>
  <si>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</si>
  <si>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</si>
  <si>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</si>
  <si>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</si>
  <si>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</si>
  <si>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</si>
  <si>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</si>
  <si>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</si>
  <si>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</si>
  <si>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</si>
  <si>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</si>
  <si>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</si>
  <si>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</si>
  <si>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</si>
  <si>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</si>
  <si>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</si>
  <si>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</si>
  <si>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</si>
  <si>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</si>
  <si>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</si>
  <si>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</si>
  <si>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</si>
  <si>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</si>
  <si>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</si>
  <si>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</si>
  <si>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</si>
  <si>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</si>
  <si>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</si>
  <si>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</si>
  <si>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</si>
  <si>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</si>
  <si>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</si>
  <si>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</si>
  <si>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</si>
  <si>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</si>
  <si>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</si>
  <si>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</si>
  <si>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</si>
  <si>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</si>
  <si>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</si>
  <si>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</si>
  <si>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</si>
  <si>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</si>
  <si>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</si>
  <si>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</si>
  <si>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</si>
  <si>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</si>
  <si>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</si>
  <si>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</si>
  <si>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</si>
  <si>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</si>
  <si>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</si>
  <si>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</si>
  <si>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</si>
  <si>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</si>
  <si>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</si>
  <si>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</si>
  <si>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</si>
  <si>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</si>
  <si>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</si>
  <si>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</si>
  <si>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</si>
  <si>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</si>
  <si>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</si>
  <si>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</si>
  <si>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</si>
  <si>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카페문의(철이님)</t>
    <phoneticPr fontId="1" type="noConversion"/>
  </si>
  <si>
    <t>AMD 라이젠7-5세대 7800X3D(멀티팩(정품))</t>
    <phoneticPr fontId="1" type="noConversion"/>
  </si>
  <si>
    <t>MSI B650M 프로젝트 제로</t>
    <phoneticPr fontId="1" type="noConversion"/>
  </si>
  <si>
    <t xml:space="preserve">ADATA DDR5-6000 CL30 LANCER BLADE RGB 화이트 패키지 (32GB(16Gx2)) </t>
    <phoneticPr fontId="1" type="noConversion"/>
  </si>
  <si>
    <t>고르신메모리 상위버전밖에없어서 (23만원)너무비싸요 (같은 옵션으로 다른브랜드로교체했어요)</t>
    <phoneticPr fontId="1" type="noConversion"/>
  </si>
  <si>
    <t>Antec C8 MESH (화이트)</t>
    <phoneticPr fontId="1" type="noConversion"/>
  </si>
  <si>
    <t>MSI MAG A850GL 화이트 80PLUS골드 풀모듈러 ATX3.0</t>
    <phoneticPr fontId="1" type="noConversion"/>
  </si>
  <si>
    <t>VGA</t>
    <phoneticPr fontId="1" type="noConversion"/>
  </si>
  <si>
    <t>이엠텍 RTX 4070 Ti SUPER MIRACLE WHITE D6X 16GB  (컬러풀이랑 성능같습니다)</t>
    <phoneticPr fontId="1" type="noConversion"/>
  </si>
  <si>
    <t>삼성 PM9A1 M.2 NVMe 수입 (1TB)7000MB 고르신건3500MB 변경완료</t>
    <phoneticPr fontId="1" type="noConversion"/>
  </si>
  <si>
    <t>리안리 UNI FAN AL120 V2 (3팩, 화이트)</t>
    <phoneticPr fontId="1" type="noConversion"/>
  </si>
  <si>
    <t>튜닝쿨러</t>
    <phoneticPr fontId="1" type="noConversion"/>
  </si>
  <si>
    <t>darkFlash Ellsworth D21 ARGB (화이트) 공냉쿨러</t>
    <phoneticPr fontId="1" type="noConversion"/>
  </si>
  <si>
    <t xml:space="preserve">튜닝비용이 너무 비싸니, 차라리 같은스펙으로 </t>
    <phoneticPr fontId="1" type="noConversion"/>
  </si>
  <si>
    <t>다른 어항케이스에 쿨러 있는걸로 하시는건</t>
    <phoneticPr fontId="1" type="noConversion"/>
  </si>
  <si>
    <t>어떠실지요!!</t>
    <phoneticPr fontId="1" type="noConversion"/>
  </si>
  <si>
    <t>공임비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</si>
</sst>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71</v>
      </c>
      <c r="C1" s="122" t="s">
        <v>69</v>
      </c>
      <c r="D1" s="123"/>
      <c r="E1" s="50"/>
      <c r="F1" s="51"/>
      <c r="G1" s="51"/>
      <c r="H1" s="52"/>
    </row>
    <row r="2" spans="1:9" ht="22.5" customHeight="1">
      <c r="A2" s="15" t="s">
        <v>33</v>
      </c>
      <c r="B2" s="16">
        <v>1049238297</v>
      </c>
      <c r="C2" s="124"/>
      <c r="D2" s="125"/>
      <c r="E2" s="53"/>
      <c r="F2" s="54"/>
      <c r="G2" s="54"/>
      <c r="H2" s="55"/>
    </row>
    <row r="3" spans="1:9" ht="22.5" customHeight="1">
      <c r="A3" s="15" t="s">
        <v>34</v>
      </c>
      <c r="B3" s="17">
        <f ca="1">TODAY()</f>
        <v>45534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9" t="s">
        <v>32</v>
      </c>
      <c r="B4" s="126"/>
      <c r="C4" s="126"/>
      <c r="D4" s="127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72</v>
      </c>
      <c r="D6" s="65"/>
      <c r="E6" s="21" t="s">
        <v>6</v>
      </c>
      <c r="F6" s="22">
        <v>595000</v>
      </c>
      <c r="G6" s="21">
        <v>1</v>
      </c>
      <c r="H6" s="22">
        <f>F6*G6</f>
        <v>595000</v>
      </c>
      <c r="I6" s="1"/>
    </row>
    <row r="7" spans="1:9" ht="24" customHeight="1">
      <c r="A7" s="108"/>
      <c r="B7" s="109"/>
      <c r="C7" s="64" t="s">
        <v>83</v>
      </c>
      <c r="D7" s="65"/>
      <c r="E7" s="23" t="s">
        <v>10</v>
      </c>
      <c r="F7" s="22">
        <v>52000</v>
      </c>
      <c r="G7" s="21">
        <v>1</v>
      </c>
      <c r="H7" s="22">
        <f t="shared" ref="H7:H20" si="0">F7*G7</f>
        <v>52000</v>
      </c>
      <c r="I7" s="1"/>
    </row>
    <row r="8" spans="1:9" ht="25.5" customHeight="1">
      <c r="A8" s="108"/>
      <c r="B8" s="109"/>
      <c r="C8" s="66" t="s">
        <v>73</v>
      </c>
      <c r="D8" s="67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108"/>
      <c r="B9" s="109"/>
      <c r="C9" s="68" t="s">
        <v>74</v>
      </c>
      <c r="D9" s="69"/>
      <c r="E9" s="21" t="s">
        <v>8</v>
      </c>
      <c r="F9" s="22">
        <v>180000</v>
      </c>
      <c r="G9" s="21">
        <v>1</v>
      </c>
      <c r="H9" s="22">
        <f t="shared" si="0"/>
        <v>180000</v>
      </c>
      <c r="I9" s="1"/>
    </row>
    <row r="10" spans="1:9" ht="24" customHeight="1">
      <c r="A10" s="108"/>
      <c r="B10" s="109"/>
      <c r="C10" s="68" t="s">
        <v>75</v>
      </c>
      <c r="D10" s="69"/>
      <c r="E10" s="21"/>
      <c r="F10" s="22"/>
      <c r="G10" s="21"/>
      <c r="H10" s="22">
        <f t="shared" si="0"/>
        <v>0</v>
      </c>
      <c r="I10" s="1"/>
    </row>
    <row r="11" spans="1:9" ht="24" customHeight="1">
      <c r="A11" s="108"/>
      <c r="B11" s="109"/>
      <c r="C11" s="137" t="s">
        <v>79</v>
      </c>
      <c r="D11" s="138"/>
      <c r="E11" s="21" t="s">
        <v>78</v>
      </c>
      <c r="F11" s="22">
        <v>1250000</v>
      </c>
      <c r="G11" s="21">
        <v>1</v>
      </c>
      <c r="H11" s="22">
        <f t="shared" si="0"/>
        <v>1250000</v>
      </c>
      <c r="I11" s="1"/>
    </row>
    <row r="12" spans="1:9" ht="24" customHeight="1">
      <c r="A12" s="108"/>
      <c r="B12" s="109"/>
      <c r="C12" s="139" t="s">
        <v>80</v>
      </c>
      <c r="D12" s="138"/>
      <c r="E12" s="21" t="s">
        <v>9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8"/>
      <c r="B13" s="109"/>
      <c r="C13" s="131" t="s">
        <v>81</v>
      </c>
      <c r="D13" s="132"/>
      <c r="E13" s="21" t="s">
        <v>82</v>
      </c>
      <c r="F13" s="22">
        <v>140000</v>
      </c>
      <c r="G13" s="21">
        <v>2</v>
      </c>
      <c r="H13" s="22">
        <f t="shared" si="0"/>
        <v>280000</v>
      </c>
      <c r="I13" s="1"/>
    </row>
    <row r="14" spans="1:9" ht="29.25" customHeight="1">
      <c r="A14" s="108"/>
      <c r="B14" s="109"/>
      <c r="C14" s="131" t="s">
        <v>76</v>
      </c>
      <c r="D14" s="132"/>
      <c r="E14" s="21" t="s">
        <v>60</v>
      </c>
      <c r="F14" s="22">
        <v>128000</v>
      </c>
      <c r="G14" s="21">
        <v>1</v>
      </c>
      <c r="H14" s="22">
        <f t="shared" si="0"/>
        <v>128000</v>
      </c>
      <c r="I14" s="1"/>
    </row>
    <row r="15" spans="1:9" ht="24" customHeight="1">
      <c r="A15" s="108"/>
      <c r="B15" s="109"/>
      <c r="C15" s="131" t="s">
        <v>77</v>
      </c>
      <c r="D15" s="132"/>
      <c r="E15" s="21" t="s">
        <v>61</v>
      </c>
      <c r="F15" s="22">
        <v>145000</v>
      </c>
      <c r="G15" s="21">
        <v>1</v>
      </c>
      <c r="H15" s="22">
        <f t="shared" si="0"/>
        <v>145000</v>
      </c>
      <c r="I15" s="1"/>
    </row>
    <row r="16" spans="1:9" ht="24" customHeight="1">
      <c r="A16" s="108"/>
      <c r="B16" s="109"/>
      <c r="C16" s="133"/>
      <c r="D16" s="134"/>
      <c r="E16" s="21" t="s">
        <v>62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40" t="s">
        <v>63</v>
      </c>
      <c r="D17" s="117"/>
      <c r="E17" s="24" t="s">
        <v>87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67</v>
      </c>
      <c r="D18" s="117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5" t="s">
        <v>64</v>
      </c>
      <c r="D19" s="136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9"/>
      <c r="D20" s="130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59</v>
      </c>
      <c r="B21" s="111"/>
      <c r="C21" s="128" t="s">
        <v>11</v>
      </c>
      <c r="D21" s="128"/>
      <c r="E21" s="101">
        <f>SUM(H6:H20)</f>
        <v>3110000</v>
      </c>
      <c r="F21" s="101"/>
      <c r="G21" s="26">
        <v>1</v>
      </c>
      <c r="H21" s="61" t="s">
        <v>13</v>
      </c>
      <c r="I21" s="1"/>
    </row>
    <row r="22" spans="1:9" ht="12.75" customHeight="1">
      <c r="A22" s="112"/>
      <c r="B22" s="113"/>
      <c r="C22" s="128"/>
      <c r="D22" s="128"/>
      <c r="E22" s="101">
        <f>E21*G21</f>
        <v>3110000</v>
      </c>
      <c r="F22" s="101"/>
      <c r="G22" s="101"/>
      <c r="H22" s="61"/>
      <c r="I22" s="1"/>
    </row>
    <row r="23" spans="1:9" ht="12.75" customHeight="1">
      <c r="A23" s="112"/>
      <c r="B23" s="113"/>
      <c r="C23" s="128"/>
      <c r="D23" s="128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16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84</v>
      </c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 t="s">
        <v>85</v>
      </c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 t="s">
        <v>86</v>
      </c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9"/>
      <c r="D28" s="119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9"/>
      <c r="D29" s="119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9"/>
      <c r="D30" s="119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9"/>
      <c r="D31" s="11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23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13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26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3110000</v>
      </c>
      <c r="G36" s="72"/>
      <c r="H36" s="33" t="s">
        <v>13</v>
      </c>
      <c r="I36" s="1"/>
    </row>
    <row r="37" spans="1:9" ht="16.5" customHeight="1">
      <c r="A37" s="77" t="s">
        <v>25</v>
      </c>
      <c r="B37" s="78"/>
      <c r="C37" s="87" t="b">
        <f>IF(F38="카드+현금",Sheet3!C9,IF(F38="현금+카드",Sheet3!C6))</f>
        <v>0</v>
      </c>
      <c r="D37" s="88"/>
      <c r="E37" s="32" t="s">
        <v>14</v>
      </c>
      <c r="F37" s="70">
        <f>F36*1.1-F36</f>
        <v>311000.00000000047</v>
      </c>
      <c r="G37" s="71"/>
      <c r="H37" s="34"/>
      <c r="I37" s="1"/>
    </row>
    <row r="38" spans="1:9" ht="17.25" customHeight="1">
      <c r="A38" s="77" t="s">
        <v>21</v>
      </c>
      <c r="B38" s="78"/>
      <c r="C38" s="44"/>
      <c r="D38" s="45"/>
      <c r="E38" s="32" t="s">
        <v>20</v>
      </c>
      <c r="F38" s="85" t="s">
        <v>57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36" t="s">
        <v>58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15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3421000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1" t="s">
        <v>42</v>
      </c>
      <c r="G41" s="121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20"/>
      <c r="B43" s="120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0" t="s">
        <v>52</v>
      </c>
      <c r="B3" s="120"/>
      <c r="C3" s="120"/>
      <c r="E3" t="s">
        <v>45</v>
      </c>
      <c r="F3">
        <f>Sheet1!F36</f>
        <v>3110000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2871000</v>
      </c>
      <c r="D6" t="s">
        <v>48</v>
      </c>
    </row>
    <row r="8" spans="1:7">
      <c r="A8" s="120" t="s">
        <v>53</v>
      </c>
      <c r="B8" s="120"/>
      <c r="C8" s="120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3110000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3110000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3110000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2024-08-30T09:00:56Z</dcterms:modified>
</cp:coreProperties>
</file>