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4_{5EF7E7BD-F8B2-4600-A4ED-D0294A66D205}" xr6:coauthVersionLast="47" xr6:coauthVersionMax="47" xr10:uidLastSave="{CB00AEED-FCBD-420A-AC5C-B194C0BEBBA3}"/>
  <bookViews>
    <workbookView xWindow="6990" yWindow="120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<sst xmlns="http://schemas.openxmlformats.org/spreadsheetml/2006/main" count="105" uniqueCount="93">
  <si>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</si>
  <si>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</si>
  <si>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</si>
  <si>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</si>
  <si>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</si>
  <si>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</si>
  <si>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</si>
  <si>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</si>
  <si>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</si>
  <si>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</si>
  <si>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</si>
  <si>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</si>
  <si>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</si>
  <si>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</si>
  <si>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</si>
  <si>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</si>
  <si>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</si>
  <si>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</si>
  <si>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</si>
  <si>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</si>
  <si>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</si>
  <si>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</si>
  <si>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</si>
  <si>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</si>
  <si>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</si>
  <si>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</si>
  <si>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</si>
  <si>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</si>
  <si>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</si>
  <si>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</si>
  <si>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</si>
  <si>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</si>
  <si>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</si>
  <si>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</si>
  <si>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</si>
  <si>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</si>
  <si>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</si>
  <si>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</si>
  <si>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</si>
  <si>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</si>
  <si>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</si>
  <si>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</si>
  <si>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</si>
  <si>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</si>
  <si>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</si>
  <si>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</si>
  <si>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</si>
  <si>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</si>
  <si>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</si>
  <si>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</si>
  <si>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</si>
  <si>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</si>
  <si>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</si>
  <si>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</si>
  <si>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</si>
  <si>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</si>
  <si>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</si>
  <si>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</si>
  <si>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</si>
  <si>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</si>
  <si>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</si>
  <si>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</si>
  <si>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</si>
  <si>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</si>
  <si>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</si>
  <si>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</si>
  <si>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</si>
  <si>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</si>
  <si>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</si>
  <si>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</si>
  <si>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</si>
  <si>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</si>
  <si>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</si>
  <si>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</si>
  <si>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</si>
  <si>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사무용 미니케이스 V200 블랙</t>
    <phoneticPr fontId="1" type="noConversion"/>
  </si>
  <si>
    <t xml:space="preserve">삼성전자 DDR4 25600 16GB </t>
    <phoneticPr fontId="1" type="noConversion"/>
  </si>
  <si>
    <t>마이크로닉스 정격400W</t>
    <phoneticPr fontId="1" type="noConversion"/>
  </si>
  <si>
    <t>디자인 작업안하시면 별도그래픽 넣지않으셔도됩니다.  그래픽활용을 안합니다.!</t>
    <phoneticPr fontId="1" type="noConversion"/>
  </si>
  <si>
    <t>사무용 유선 키보드셋트 서비스</t>
    <phoneticPr fontId="1" type="noConversion"/>
  </si>
  <si>
    <t>마우스패드 두꺼운걸로 서비스</t>
    <phoneticPr fontId="1" type="noConversion"/>
  </si>
  <si>
    <t>키보드</t>
    <phoneticPr fontId="1" type="noConversion"/>
  </si>
  <si>
    <t>마우스패드</t>
    <phoneticPr fontId="1" type="noConversion"/>
  </si>
  <si>
    <t>메인보드 조금저렴한건, 디지탈단자+아날로그섞어서 써야하는데 해상도가 두개가 다르게 출력됩니다.(참고부탁드립니다)</t>
    <phoneticPr fontId="1" type="noConversion"/>
  </si>
  <si>
    <t>AMD 라이젠5 PRO 4650G 6코어12쓰레드8MB</t>
    <phoneticPr fontId="1" type="noConversion"/>
  </si>
  <si>
    <t>MSI A520M-A PRO디지털 듀얼케이블 지원</t>
    <phoneticPr fontId="1" type="noConversion"/>
  </si>
  <si>
    <t>WD Blue SN580 M.2 NVMe (500GB) pcie4.0 4000MB속도지원~ 저가는좀 느려요.</t>
    <phoneticPr fontId="1" type="noConversion"/>
  </si>
  <si>
    <t>AMD 내장그래픽활용</t>
    <phoneticPr fontId="1" type="noConversion"/>
  </si>
  <si>
    <t>퀵 배송비 서비스</t>
    <phoneticPr fontId="1" type="noConversion"/>
  </si>
  <si>
    <t>배송비</t>
    <phoneticPr fontId="1" type="noConversion"/>
  </si>
  <si>
    <t>캐슬렉스(서울골프클럽)</t>
    <phoneticPr fontId="1" type="noConversion"/>
  </si>
  <si>
    <t>AMD 정품쿨러 탑재</t>
    <phoneticPr fontId="1" type="noConversion"/>
  </si>
  <si>
    <t>AX2000UA 무선랜카드 (기가)1개만배송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</si>
</sst>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1" sqref="C21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73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16">
        <v>1083075865</v>
      </c>
      <c r="C2" s="43"/>
      <c r="D2" s="44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45567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47"/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74</v>
      </c>
      <c r="B6" s="72"/>
      <c r="C6" s="131" t="s">
        <v>84</v>
      </c>
      <c r="D6" s="132"/>
      <c r="E6" s="21" t="s">
        <v>6</v>
      </c>
      <c r="F6" s="22">
        <v>120000</v>
      </c>
      <c r="G6" s="21">
        <v>1</v>
      </c>
      <c r="H6" s="22">
        <f>F6*G6</f>
        <v>120000</v>
      </c>
      <c r="I6" s="1"/>
    </row>
    <row r="7" spans="1:9" ht="24" customHeight="1">
      <c r="A7" s="73"/>
      <c r="B7" s="74"/>
      <c r="C7" s="58" t="s">
        <v>91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33" t="s">
        <v>85</v>
      </c>
      <c r="D8" s="134"/>
      <c r="E8" s="21" t="s">
        <v>7</v>
      </c>
      <c r="F8" s="22">
        <v>80000</v>
      </c>
      <c r="G8" s="21">
        <v>1</v>
      </c>
      <c r="H8" s="22">
        <f t="shared" si="0"/>
        <v>80000</v>
      </c>
      <c r="I8" s="1"/>
    </row>
    <row r="9" spans="1:9" ht="37.5" customHeight="1">
      <c r="A9" s="73"/>
      <c r="B9" s="74"/>
      <c r="C9" s="58" t="s">
        <v>76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3"/>
      <c r="B10" s="74"/>
      <c r="C10" s="58" t="s">
        <v>87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86</v>
      </c>
      <c r="D12" s="63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73"/>
      <c r="B13" s="74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75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3"/>
      <c r="B15" s="74"/>
      <c r="C15" s="52" t="s">
        <v>77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3"/>
      <c r="B16" s="74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67</v>
      </c>
      <c r="D17" s="6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 t="s">
        <v>92</v>
      </c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445000</v>
      </c>
      <c r="F21" s="66"/>
      <c r="G21" s="26">
        <v>3</v>
      </c>
      <c r="H21" s="130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1335000</v>
      </c>
      <c r="F22" s="66"/>
      <c r="G22" s="66"/>
      <c r="H22" s="130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30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6" t="s">
        <v>78</v>
      </c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100" t="s">
        <v>72</v>
      </c>
      <c r="B26" s="101"/>
      <c r="C26" s="82" t="s">
        <v>88</v>
      </c>
      <c r="D26" s="82"/>
      <c r="E26" s="28" t="s">
        <v>89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2"/>
      <c r="B27" s="103"/>
      <c r="C27" s="83" t="s">
        <v>79</v>
      </c>
      <c r="D27" s="83"/>
      <c r="E27" s="28" t="s">
        <v>81</v>
      </c>
      <c r="F27" s="22">
        <v>0</v>
      </c>
      <c r="G27" s="21">
        <v>3</v>
      </c>
      <c r="H27" s="22">
        <f t="shared" ref="H27:H33" si="1">F27*G27</f>
        <v>0</v>
      </c>
      <c r="I27" s="1"/>
    </row>
    <row r="28" spans="1:9">
      <c r="A28" s="102"/>
      <c r="B28" s="103"/>
      <c r="C28" s="83" t="s">
        <v>80</v>
      </c>
      <c r="D28" s="83"/>
      <c r="E28" s="28" t="s">
        <v>82</v>
      </c>
      <c r="F28" s="22">
        <v>0</v>
      </c>
      <c r="G28" s="21">
        <v>3</v>
      </c>
      <c r="H28" s="22">
        <f t="shared" si="1"/>
        <v>0</v>
      </c>
      <c r="I28" s="1"/>
    </row>
    <row r="29" spans="1:9" ht="16.5" customHeight="1">
      <c r="A29" s="102"/>
      <c r="B29" s="103"/>
      <c r="C29" s="100" t="s">
        <v>83</v>
      </c>
      <c r="D29" s="101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102"/>
      <c r="D30" s="10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104"/>
      <c r="D31" s="10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0</v>
      </c>
      <c r="F34" s="68"/>
      <c r="G34" s="68"/>
      <c r="H34" s="128" t="s">
        <v>14</v>
      </c>
      <c r="I34" s="1"/>
    </row>
    <row r="35" spans="1:9" ht="14.25" customHeight="1">
      <c r="A35" s="110"/>
      <c r="B35" s="111"/>
      <c r="C35" s="92"/>
      <c r="D35" s="93"/>
      <c r="E35" s="69"/>
      <c r="F35" s="70"/>
      <c r="G35" s="70"/>
      <c r="H35" s="129"/>
      <c r="I35" s="1"/>
    </row>
    <row r="36" spans="1:9" ht="16.5" customHeight="1">
      <c r="A36" s="106" t="s">
        <v>27</v>
      </c>
      <c r="B36" s="107"/>
      <c r="C36" s="88" t="b">
        <f>IF(F38="카드+현금",Sheet3!C11,IF(F38="현금+카드",Sheet3!C4))</f>
        <v>0</v>
      </c>
      <c r="D36" s="89"/>
      <c r="E36" s="32" t="s">
        <v>4</v>
      </c>
      <c r="F36" s="137">
        <f>SUM(E22,E34)</f>
        <v>1335000</v>
      </c>
      <c r="G36" s="137"/>
      <c r="H36" s="33" t="s">
        <v>14</v>
      </c>
      <c r="I36" s="1"/>
    </row>
    <row r="37" spans="1:9" ht="16.5" customHeight="1">
      <c r="A37" s="106" t="s">
        <v>26</v>
      </c>
      <c r="B37" s="107"/>
      <c r="C37" s="86" t="b">
        <f>IF(F38="카드+현금",Sheet3!C9,IF(F38="현금+카드",Sheet3!C6))</f>
        <v>0</v>
      </c>
      <c r="D37" s="87"/>
      <c r="E37" s="32" t="s">
        <v>15</v>
      </c>
      <c r="F37" s="135">
        <f>F36*1.1-F36</f>
        <v>133500.00000000023</v>
      </c>
      <c r="G37" s="136"/>
      <c r="H37" s="34"/>
      <c r="I37" s="1"/>
    </row>
    <row r="38" spans="1:9" ht="17.25" customHeight="1">
      <c r="A38" s="106" t="s">
        <v>22</v>
      </c>
      <c r="B38" s="107"/>
      <c r="C38" s="113"/>
      <c r="D38" s="114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60</v>
      </c>
      <c r="F39" s="139"/>
      <c r="G39" s="140"/>
      <c r="H39" s="141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8">
        <f>IF(F38="현금(이체X)",F36,IF(F38="웹결제",ROUND(Sheet2!B7,-4),IF(F38="이체 및 현금영수증",F36+F36*10%,IF(F38="이체 및 세금계산서",F36+F36*10%,IF(F38="이체 및 세금계산서",F36+F36*10%,)))))-F39</f>
        <v>1468500</v>
      </c>
      <c r="G40" s="138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39"/>
      <c r="B43" s="39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5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C29:D31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918500.00000000012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2024-10-02T03:29:17Z</cp:lastPrinted>
  <dcterms:created xsi:type="dcterms:W3CDTF">2019-03-28T03:58:09Z</dcterms:created>
  <dcterms:modified xsi:type="dcterms:W3CDTF">2024-10-02T03:46:55Z</dcterms:modified>
</cp:coreProperties>
</file>