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77A2E10-7593-44F3-B07C-A282CD798059}" xr6:coauthVersionLast="47" xr6:coauthVersionMax="47" xr10:uidLastSave="{00000000-0000-0000-0000-000000000000}"/>
  <bookViews>
    <workbookView xWindow="19635" yWindow="1845" windowWidth="16020" windowHeight="178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<sst xmlns="http://schemas.openxmlformats.org/spreadsheetml/2006/main" count="103" uniqueCount="91">
  <si>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</si>
  <si>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</si>
  <si>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</si>
  <si>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</si>
  <si>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</si>
  <si>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</si>
  <si>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</si>
  <si>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</si>
  <si>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</si>
  <si>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</si>
  <si>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</si>
  <si>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</si>
  <si>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</si>
  <si>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</si>
  <si>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</si>
  <si>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</si>
  <si>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</si>
  <si>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</si>
  <si>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</si>
  <si>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</si>
  <si>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</si>
  <si>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</si>
  <si>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</si>
  <si>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</si>
  <si>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</si>
  <si>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</si>
  <si>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</si>
  <si>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</si>
  <si>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</si>
  <si>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</si>
  <si>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</si>
  <si>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</si>
  <si>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</si>
  <si>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</si>
  <si>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</si>
  <si>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</si>
  <si>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</si>
  <si>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</si>
  <si>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</si>
  <si>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</si>
  <si>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</si>
  <si>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</si>
  <si>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</si>
  <si>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</si>
  <si>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</si>
  <si>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</si>
  <si>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</si>
  <si>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</si>
  <si>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</si>
  <si>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</si>
  <si>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</si>
  <si>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</si>
  <si>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</si>
  <si>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</si>
  <si>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</si>
  <si>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</si>
  <si>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</si>
  <si>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</si>
  <si>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</si>
  <si>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</si>
  <si>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</si>
  <si>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</si>
  <si>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</si>
  <si>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</si>
  <si>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</si>
  <si>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</si>
  <si>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</si>
  <si>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</si>
  <si>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</si>
  <si>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</si>
  <si>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</si>
  <si>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</si>
  <si>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</si>
  <si>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MSI PRO H610M-E DDR4</t>
    <phoneticPr fontId="1" type="noConversion"/>
  </si>
  <si>
    <t>인텔 UHD 내장그래픽 활용</t>
    <phoneticPr fontId="1" type="noConversion"/>
  </si>
  <si>
    <t>/</t>
    <phoneticPr fontId="1" type="noConversion"/>
  </si>
  <si>
    <t>마우스패드 서비스</t>
    <phoneticPr fontId="1" type="noConversion"/>
  </si>
  <si>
    <t>마우스패드</t>
    <phoneticPr fontId="1" type="noConversion"/>
  </si>
  <si>
    <t>Western Digital WD Blue SN580 M.2 NVMe (500GB)</t>
    <phoneticPr fontId="1" type="noConversion"/>
  </si>
  <si>
    <t>사무용 합본키보드 서비스</t>
    <phoneticPr fontId="1" type="noConversion"/>
  </si>
  <si>
    <t>키보드</t>
    <phoneticPr fontId="1" type="noConversion"/>
  </si>
  <si>
    <t>DDR4 25600 (3200) 16GB</t>
    <phoneticPr fontId="1" type="noConversion"/>
  </si>
  <si>
    <t>마이크로닉스 VISION II 500W  정격브랜드</t>
    <phoneticPr fontId="1" type="noConversion"/>
  </si>
  <si>
    <t>할인</t>
    <phoneticPr fontId="1" type="noConversion"/>
  </si>
  <si>
    <t>퀵으로 배송요청</t>
    <phoneticPr fontId="1" type="noConversion"/>
  </si>
  <si>
    <t>배송비</t>
    <phoneticPr fontId="1" type="noConversion"/>
  </si>
  <si>
    <t>몬스터기어 X320M미니 화이트(강화유리)</t>
    <phoneticPr fontId="1" type="noConversion"/>
  </si>
  <si>
    <t>인텔 I5-12세대 12400 6코어12쓰레드 최대18MB</t>
    <phoneticPr fontId="1" type="noConversion"/>
  </si>
  <si>
    <t>쿨러</t>
    <phoneticPr fontId="1" type="noConversion"/>
  </si>
  <si>
    <t>인텔 정품쿨러 활용</t>
    <phoneticPr fontId="1" type="noConversion"/>
  </si>
  <si>
    <t>김종경 (주식및 가정용)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</si>
</sst>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90</v>
      </c>
      <c r="C1" s="121" t="s">
        <v>71</v>
      </c>
      <c r="D1" s="122"/>
      <c r="E1" s="50"/>
      <c r="F1" s="51"/>
      <c r="G1" s="51"/>
      <c r="H1" s="52"/>
    </row>
    <row r="2" spans="1:9" ht="22.5" customHeight="1">
      <c r="A2" s="15" t="s">
        <v>33</v>
      </c>
      <c r="B2" s="16">
        <v>1077005093</v>
      </c>
      <c r="C2" s="123"/>
      <c r="D2" s="124"/>
      <c r="E2" s="53"/>
      <c r="F2" s="54"/>
      <c r="G2" s="54"/>
      <c r="H2" s="55"/>
    </row>
    <row r="3" spans="1:9" ht="22.5" customHeight="1">
      <c r="A3" s="15" t="s">
        <v>34</v>
      </c>
      <c r="B3" s="17">
        <f ca="1">TODAY()</f>
        <v>45528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9" t="s">
        <v>32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72</v>
      </c>
      <c r="B6" s="107"/>
      <c r="C6" s="64" t="s">
        <v>87</v>
      </c>
      <c r="D6" s="65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108"/>
      <c r="B7" s="109"/>
      <c r="C7" s="64" t="s">
        <v>89</v>
      </c>
      <c r="D7" s="65"/>
      <c r="E7" s="23" t="s">
        <v>88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8"/>
      <c r="B8" s="109"/>
      <c r="C8" s="66" t="s">
        <v>73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8"/>
      <c r="B9" s="109"/>
      <c r="C9" s="68" t="s">
        <v>81</v>
      </c>
      <c r="D9" s="6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8"/>
      <c r="B10" s="109"/>
      <c r="C10" s="68" t="s">
        <v>74</v>
      </c>
      <c r="D10" s="6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8"/>
      <c r="B11" s="109"/>
      <c r="C11" s="134"/>
      <c r="D11" s="135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78</v>
      </c>
      <c r="D12" s="137"/>
      <c r="E12" s="21" t="s">
        <v>10</v>
      </c>
      <c r="F12" s="22">
        <v>65000</v>
      </c>
      <c r="G12" s="21">
        <v>1</v>
      </c>
      <c r="H12" s="22">
        <f t="shared" si="0"/>
        <v>65000</v>
      </c>
      <c r="I12" s="1"/>
    </row>
    <row r="13" spans="1:9" ht="31.5" customHeight="1">
      <c r="A13" s="108"/>
      <c r="B13" s="109"/>
      <c r="C13" s="138"/>
      <c r="D13" s="139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86</v>
      </c>
      <c r="D14" s="98"/>
      <c r="E14" s="21" t="s">
        <v>61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8"/>
      <c r="B15" s="109"/>
      <c r="C15" s="97" t="s">
        <v>82</v>
      </c>
      <c r="D15" s="98"/>
      <c r="E15" s="21" t="s">
        <v>62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8"/>
      <c r="B16" s="109"/>
      <c r="C16" s="130" t="s">
        <v>75</v>
      </c>
      <c r="D16" s="131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40" t="s">
        <v>65</v>
      </c>
      <c r="D17" s="117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69</v>
      </c>
      <c r="D18" s="117"/>
      <c r="E18" s="24" t="s">
        <v>67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66</v>
      </c>
      <c r="D19" s="133"/>
      <c r="E19" s="21" t="s">
        <v>68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 t="s">
        <v>83</v>
      </c>
      <c r="F20" s="25">
        <v>15000</v>
      </c>
      <c r="G20" s="24">
        <v>-1</v>
      </c>
      <c r="H20" s="22">
        <f t="shared" si="0"/>
        <v>-15000</v>
      </c>
      <c r="I20" s="1"/>
    </row>
    <row r="21" spans="1:9" ht="12.75" customHeight="1">
      <c r="A21" s="110" t="s">
        <v>60</v>
      </c>
      <c r="B21" s="111"/>
      <c r="C21" s="127" t="s">
        <v>11</v>
      </c>
      <c r="D21" s="127"/>
      <c r="E21" s="101">
        <f>SUM(H6:H20)</f>
        <v>550000</v>
      </c>
      <c r="F21" s="101"/>
      <c r="G21" s="26">
        <v>1</v>
      </c>
      <c r="H21" s="61" t="s">
        <v>13</v>
      </c>
      <c r="I21" s="1"/>
    </row>
    <row r="22" spans="1:9" ht="12.75" customHeight="1">
      <c r="A22" s="112"/>
      <c r="B22" s="113"/>
      <c r="C22" s="127"/>
      <c r="D22" s="127"/>
      <c r="E22" s="101">
        <f>E21*G21</f>
        <v>550000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16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79</v>
      </c>
      <c r="D25" s="98"/>
      <c r="E25" s="28" t="s">
        <v>80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9" t="s">
        <v>70</v>
      </c>
      <c r="B26" s="80"/>
      <c r="C26" s="118" t="s">
        <v>76</v>
      </c>
      <c r="D26" s="118"/>
      <c r="E26" s="28" t="s">
        <v>77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81"/>
      <c r="B27" s="82"/>
      <c r="C27" s="118"/>
      <c r="D27" s="118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18" t="s">
        <v>84</v>
      </c>
      <c r="D28" s="118"/>
      <c r="E28" s="28" t="s">
        <v>85</v>
      </c>
      <c r="F28" s="22"/>
      <c r="G28" s="21"/>
      <c r="H28" s="22">
        <f t="shared" si="1"/>
        <v>0</v>
      </c>
      <c r="I28" s="1"/>
    </row>
    <row r="29" spans="1:9">
      <c r="A29" s="81"/>
      <c r="B29" s="82"/>
      <c r="C29" s="118"/>
      <c r="D29" s="118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23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13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26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550000</v>
      </c>
      <c r="G36" s="72"/>
      <c r="H36" s="33" t="s">
        <v>13</v>
      </c>
      <c r="I36" s="1"/>
    </row>
    <row r="37" spans="1:9" ht="16.5" customHeight="1">
      <c r="A37" s="77" t="s">
        <v>25</v>
      </c>
      <c r="B37" s="78"/>
      <c r="C37" s="87" t="b">
        <f>IF(F38="카드+현금",Sheet3!C9,IF(F38="현금+카드",Sheet3!C6))</f>
        <v>0</v>
      </c>
      <c r="D37" s="88"/>
      <c r="E37" s="32" t="s">
        <v>14</v>
      </c>
      <c r="F37" s="70">
        <f>F36*1.1-F36</f>
        <v>55000</v>
      </c>
      <c r="G37" s="71"/>
      <c r="H37" s="34"/>
      <c r="I37" s="1"/>
    </row>
    <row r="38" spans="1:9" ht="17.25" customHeight="1">
      <c r="A38" s="77" t="s">
        <v>21</v>
      </c>
      <c r="B38" s="78"/>
      <c r="C38" s="44"/>
      <c r="D38" s="45"/>
      <c r="E38" s="32" t="s">
        <v>20</v>
      </c>
      <c r="F38" s="85" t="s">
        <v>58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36" t="s">
        <v>59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15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605000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42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53</v>
      </c>
      <c r="B3" s="119"/>
      <c r="C3" s="119"/>
      <c r="E3" t="s">
        <v>46</v>
      </c>
      <c r="F3">
        <f>Sheet1!F36</f>
        <v>550000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55000.000000000007</v>
      </c>
      <c r="D6" t="s">
        <v>49</v>
      </c>
    </row>
    <row r="8" spans="1:7">
      <c r="A8" s="119" t="s">
        <v>54</v>
      </c>
      <c r="B8" s="119"/>
      <c r="C8" s="11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550000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550000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550000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2024-08-24T02:03:28Z</dcterms:modified>
</cp:coreProperties>
</file>