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63B1F958-3953-4B2C-B229-77AA979FAF87}" xr6:coauthVersionLast="47" xr6:coauthVersionMax="47" xr10:uidLastSave="{56828582-363B-4A1A-AD77-48800966FB6A}"/>
  <bookViews>
    <workbookView xWindow="3304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<sst xmlns="http://schemas.openxmlformats.org/spreadsheetml/2006/main" count="102" uniqueCount="90">
  <si>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</si>
  <si>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</si>
  <si>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</si>
  <si>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</si>
  <si>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</si>
  <si>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</si>
  <si>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</si>
  <si>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</si>
  <si>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</si>
  <si>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</si>
  <si>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</si>
  <si>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</si>
  <si>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</si>
  <si>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</si>
  <si>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</si>
  <si>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</si>
  <si>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</si>
  <si>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</si>
  <si>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</si>
  <si>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</si>
  <si>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</si>
  <si>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</si>
  <si>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</si>
  <si>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</si>
  <si>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</si>
  <si>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</si>
  <si>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</si>
  <si>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</si>
  <si>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</si>
  <si>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</si>
  <si>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</si>
  <si>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</si>
  <si>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</si>
  <si>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</si>
  <si>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</si>
  <si>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</si>
  <si>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</si>
  <si>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</si>
  <si>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</si>
  <si>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</si>
  <si>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</si>
  <si>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</si>
  <si>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</si>
  <si>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</si>
  <si>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</si>
  <si>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</si>
  <si>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</si>
  <si>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</si>
  <si>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</si>
  <si>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</si>
  <si>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</si>
  <si>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</si>
  <si>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</si>
  <si>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</si>
  <si>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</si>
  <si>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</si>
  <si>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</si>
  <si>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</si>
  <si>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</si>
  <si>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</si>
  <si>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</si>
  <si>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</si>
  <si>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</si>
  <si>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</si>
  <si>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</si>
  <si>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</si>
  <si>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</si>
  <si>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</si>
  <si>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</si>
  <si>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</si>
  <si>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</si>
  <si>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</si>
  <si>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</si>
  <si>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</si>
  <si>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인텔 코어i3-12세대 12100 4코어8쓰레드 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</si>
  <si>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</si>
  <si>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</si>
  <si>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</si>
  <si>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 활용</t>
    <phoneticPr fontId="1" type="noConversion"/>
  </si>
  <si>
    <t>/</t>
    <phoneticPr fontId="1" type="noConversion"/>
  </si>
  <si>
    <t xml:space="preserve">3R 미니케이스 블랙 </t>
    <phoneticPr fontId="1" type="noConversion"/>
  </si>
  <si>
    <t>마이크로닉스 SG-400D12S 80+인증 정격브랜드</t>
    <phoneticPr fontId="1" type="noConversion"/>
  </si>
  <si>
    <t>마우스패드 서비스</t>
    <phoneticPr fontId="1" type="noConversion"/>
  </si>
  <si>
    <t>마우스패드</t>
    <phoneticPr fontId="1" type="noConversion"/>
  </si>
  <si>
    <t>Western Digital WD Blue SN580 M.2 NVMe (500GB)</t>
    <phoneticPr fontId="1" type="noConversion"/>
  </si>
  <si>
    <t>올림픽선수촌 (최현우 담당자님)</t>
    <phoneticPr fontId="1" type="noConversion"/>
  </si>
  <si>
    <t>모니터 뺀 추가 1대 견적문의</t>
    <phoneticPr fontId="1" type="noConversion"/>
  </si>
  <si>
    <t>사무용 합본키보드 서비스</t>
    <phoneticPr fontId="1" type="noConversion"/>
  </si>
  <si>
    <t>키보드</t>
    <phoneticPr fontId="1" type="noConversion"/>
  </si>
  <si>
    <t>퀵배송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</si>
</sst>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72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1057672523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45528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 t="s">
        <v>86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3" t="s">
        <v>73</v>
      </c>
      <c r="B6" s="74"/>
      <c r="C6" s="58" t="s">
        <v>74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5"/>
      <c r="B7" s="76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5"/>
      <c r="B8" s="76"/>
      <c r="C8" s="130" t="s">
        <v>76</v>
      </c>
      <c r="D8" s="131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5"/>
      <c r="B9" s="76"/>
      <c r="C9" s="58" t="s">
        <v>77</v>
      </c>
      <c r="D9" s="59"/>
      <c r="E9" s="21" t="s">
        <v>8</v>
      </c>
      <c r="F9" s="22">
        <v>51000</v>
      </c>
      <c r="G9" s="21">
        <v>1</v>
      </c>
      <c r="H9" s="22">
        <f t="shared" si="0"/>
        <v>51000</v>
      </c>
      <c r="I9" s="1"/>
    </row>
    <row r="10" spans="1:9" ht="24" customHeight="1">
      <c r="A10" s="75"/>
      <c r="B10" s="76"/>
      <c r="C10" s="58" t="s">
        <v>78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5"/>
      <c r="B11" s="76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2" t="s">
        <v>84</v>
      </c>
      <c r="D12" s="63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5"/>
      <c r="B13" s="76"/>
      <c r="C13" s="64"/>
      <c r="D13" s="6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52" t="s">
        <v>80</v>
      </c>
      <c r="D14" s="53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5"/>
      <c r="B15" s="76"/>
      <c r="C15" s="52" t="s">
        <v>81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5"/>
      <c r="B16" s="76"/>
      <c r="C16" s="54" t="s">
        <v>79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66</v>
      </c>
      <c r="D17" s="6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70</v>
      </c>
      <c r="D18" s="67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6" t="s">
        <v>67</v>
      </c>
      <c r="D19" s="57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7" t="s">
        <v>61</v>
      </c>
      <c r="B21" s="78"/>
      <c r="C21" s="49" t="s">
        <v>12</v>
      </c>
      <c r="D21" s="49"/>
      <c r="E21" s="68">
        <f>SUM(H6:H20)</f>
        <v>513000</v>
      </c>
      <c r="F21" s="68"/>
      <c r="G21" s="26">
        <v>1</v>
      </c>
      <c r="H21" s="129" t="s">
        <v>14</v>
      </c>
      <c r="I21" s="1"/>
    </row>
    <row r="22" spans="1:9" ht="12.75" customHeight="1">
      <c r="A22" s="79"/>
      <c r="B22" s="80"/>
      <c r="C22" s="49"/>
      <c r="D22" s="49"/>
      <c r="E22" s="68">
        <f>E21*G21</f>
        <v>513000</v>
      </c>
      <c r="F22" s="68"/>
      <c r="G22" s="68"/>
      <c r="H22" s="129"/>
      <c r="I22" s="1"/>
    </row>
    <row r="23" spans="1:9" ht="12.75" customHeight="1">
      <c r="A23" s="79"/>
      <c r="B23" s="80"/>
      <c r="C23" s="49"/>
      <c r="D23" s="49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2" t="s">
        <v>87</v>
      </c>
      <c r="D25" s="53"/>
      <c r="E25" s="28" t="s">
        <v>88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1" t="s">
        <v>71</v>
      </c>
      <c r="B26" s="102"/>
      <c r="C26" s="84" t="s">
        <v>82</v>
      </c>
      <c r="D26" s="84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3"/>
      <c r="B27" s="104"/>
      <c r="C27" s="84"/>
      <c r="D27" s="84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4"/>
      <c r="D28" s="84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4" t="s">
        <v>89</v>
      </c>
      <c r="D30" s="84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SUM(H25:H33)</f>
        <v>0</v>
      </c>
      <c r="F34" s="70"/>
      <c r="G34" s="70"/>
      <c r="H34" s="127" t="s">
        <v>14</v>
      </c>
      <c r="I34" s="1"/>
    </row>
    <row r="35" spans="1:9" ht="14.25" customHeight="1">
      <c r="A35" s="109"/>
      <c r="B35" s="110"/>
      <c r="C35" s="93"/>
      <c r="D35" s="94"/>
      <c r="E35" s="71"/>
      <c r="F35" s="72"/>
      <c r="G35" s="72"/>
      <c r="H35" s="128"/>
      <c r="I35" s="1"/>
    </row>
    <row r="36" spans="1:9" ht="16.5" customHeight="1">
      <c r="A36" s="99" t="s">
        <v>27</v>
      </c>
      <c r="B36" s="100"/>
      <c r="C36" s="89" t="b">
        <f>IF(F38="카드+현금",Sheet3!C11,IF(F38="현금+카드",Sheet3!C4))</f>
        <v>0</v>
      </c>
      <c r="D36" s="90"/>
      <c r="E36" s="32" t="s">
        <v>4</v>
      </c>
      <c r="F36" s="134">
        <f>SUM(E22,E34)</f>
        <v>513000</v>
      </c>
      <c r="G36" s="134"/>
      <c r="H36" s="33" t="s">
        <v>14</v>
      </c>
      <c r="I36" s="1"/>
    </row>
    <row r="37" spans="1:9" ht="16.5" customHeight="1">
      <c r="A37" s="99" t="s">
        <v>26</v>
      </c>
      <c r="B37" s="100"/>
      <c r="C37" s="87" t="b">
        <f>IF(F38="카드+현금",Sheet3!C9,IF(F38="현금+카드",Sheet3!C6))</f>
        <v>0</v>
      </c>
      <c r="D37" s="88"/>
      <c r="E37" s="32" t="s">
        <v>15</v>
      </c>
      <c r="F37" s="132">
        <f>F36*1.1-F36</f>
        <v>51300</v>
      </c>
      <c r="G37" s="133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6"/>
      <c r="G39" s="137"/>
      <c r="H39" s="138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564300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513000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14300.000000000002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512999.99999999994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513000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513000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2024-08-24T01:27:22Z</dcterms:modified>
</cp:coreProperties>
</file>