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CFF7C89-6488-49AC-9824-17FDB0413ABD}" xr6:coauthVersionLast="47" xr6:coauthVersionMax="47" xr10:uidLastSave="{14717F15-87C7-4457-8314-7CD30FA3D59B}"/>
  <bookViews>
    <workbookView xWindow="32970" yWindow="6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<sst xmlns="http://schemas.openxmlformats.org/spreadsheetml/2006/main" count="108" uniqueCount="95">
  <si>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</si>
  <si>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</si>
  <si>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</si>
  <si>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</si>
  <si>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</si>
  <si>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</si>
  <si>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</si>
  <si>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</si>
  <si>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</si>
  <si>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</si>
  <si>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</si>
  <si>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</si>
  <si>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</si>
  <si>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</si>
  <si>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</si>
  <si>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</si>
  <si>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</si>
  <si>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</si>
  <si>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</si>
  <si>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</si>
  <si>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</si>
  <si>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</si>
  <si>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</si>
  <si>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</si>
  <si>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</si>
  <si>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</si>
  <si>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</si>
  <si>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</si>
  <si>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</si>
  <si>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</si>
  <si>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</si>
  <si>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</si>
  <si>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</si>
  <si>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</si>
  <si>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</si>
  <si>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</si>
  <si>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</si>
  <si>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</si>
  <si>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</si>
  <si>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</si>
  <si>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</si>
  <si>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</si>
  <si>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</si>
  <si>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</si>
  <si>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</si>
  <si>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</si>
  <si>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</si>
  <si>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</si>
  <si>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</si>
  <si>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</si>
  <si>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</si>
  <si>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</si>
  <si>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</si>
  <si>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</si>
  <si>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</si>
  <si>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</si>
  <si>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</si>
  <si>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</si>
  <si>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</si>
  <si>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</si>
  <si>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</si>
  <si>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</si>
  <si>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</si>
  <si>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</si>
  <si>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</si>
  <si>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</si>
  <si>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</si>
  <si>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</si>
  <si>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</si>
  <si>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</si>
  <si>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</si>
  <si>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</si>
  <si>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</si>
  <si>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</si>
  <si>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</si>
  <si>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ASRock B760M Pro RS D5</t>
    <phoneticPr fontId="1" type="noConversion"/>
  </si>
  <si>
    <t>삼성전자 DDR5-5600 (16GB)</t>
    <phoneticPr fontId="1" type="noConversion"/>
  </si>
  <si>
    <t>MSI 지포스 RTX 3060 벤투스 2X OC D6 8GB</t>
    <phoneticPr fontId="1" type="noConversion"/>
  </si>
  <si>
    <t>삼성 PM9A1 M.2 NVMe 수입 (512GB)7000MB</t>
    <phoneticPr fontId="1" type="noConversion"/>
  </si>
  <si>
    <t>Western Digital WD BLUE 7200/256M (WD20EZBX, 2TB)</t>
    <phoneticPr fontId="1" type="noConversion"/>
  </si>
  <si>
    <t>앱코 U30 마린 (화이트)</t>
    <phoneticPr fontId="1" type="noConversion"/>
  </si>
  <si>
    <t>마이크로닉스 Classic II 풀체인지 600W 80PLUS브론즈 ATX3.1</t>
    <phoneticPr fontId="1" type="noConversion"/>
  </si>
  <si>
    <t>모니터</t>
    <phoneticPr fontId="1" type="noConversion"/>
  </si>
  <si>
    <t>로지텍 MK275 (정품) 키보드마우스셋트</t>
    <phoneticPr fontId="1" type="noConversion"/>
  </si>
  <si>
    <t>Britz 브리츠인터내셔널 Z2100 Pinacle 2 (정품)</t>
    <phoneticPr fontId="1" type="noConversion"/>
  </si>
  <si>
    <t>스피커</t>
    <phoneticPr fontId="1" type="noConversion"/>
  </si>
  <si>
    <t>키보드</t>
    <phoneticPr fontId="1" type="noConversion"/>
  </si>
  <si>
    <t>게이밍 장패드 서비스</t>
    <phoneticPr fontId="1" type="noConversion"/>
  </si>
  <si>
    <t>멀티탭서비스</t>
    <phoneticPr fontId="1" type="noConversion"/>
  </si>
  <si>
    <t>장패드</t>
    <phoneticPr fontId="1" type="noConversion"/>
  </si>
  <si>
    <t>멀티탭</t>
    <phoneticPr fontId="1" type="noConversion"/>
  </si>
  <si>
    <t>본체 구성 합계</t>
    <phoneticPr fontId="1" type="noConversion"/>
  </si>
  <si>
    <t xml:space="preserve">LG전자 32QN650 </t>
    <phoneticPr fontId="1" type="noConversion"/>
  </si>
  <si>
    <t>김두선 고객님(영상편집)</t>
    <phoneticPr fontId="1" type="noConversion"/>
  </si>
  <si>
    <t>딥쿨 AG400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</si>
</sst>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93</v>
      </c>
      <c r="C1" s="41" t="s">
        <v>60</v>
      </c>
      <c r="D1" s="42"/>
      <c r="E1" s="115"/>
      <c r="F1" s="116"/>
      <c r="G1" s="116"/>
      <c r="H1" s="117"/>
    </row>
    <row r="2" spans="1:9" ht="22.5" customHeight="1">
      <c r="A2" s="15" t="s">
        <v>33</v>
      </c>
      <c r="B2" s="29">
        <v>1087544722</v>
      </c>
      <c r="C2" s="43"/>
      <c r="D2" s="44"/>
      <c r="E2" s="118"/>
      <c r="F2" s="39"/>
      <c r="G2" s="39"/>
      <c r="H2" s="119"/>
    </row>
    <row r="3" spans="1:9" ht="22.5" customHeight="1">
      <c r="A3" s="15" t="s">
        <v>34</v>
      </c>
      <c r="B3" s="16">
        <f ca="1">TODAY()</f>
        <v>45479</v>
      </c>
      <c r="C3" s="15" t="s">
        <v>35</v>
      </c>
      <c r="D3" s="18"/>
      <c r="E3" s="118"/>
      <c r="F3" s="39"/>
      <c r="G3" s="39"/>
      <c r="H3" s="119"/>
    </row>
    <row r="4" spans="1:9" ht="22.5" customHeight="1">
      <c r="A4" s="14" t="s">
        <v>32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59</v>
      </c>
      <c r="B6" s="71"/>
      <c r="C6" s="58" t="s">
        <v>74</v>
      </c>
      <c r="D6" s="59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72"/>
      <c r="B7" s="73"/>
      <c r="C7" s="58" t="s">
        <v>94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75</v>
      </c>
      <c r="D8" s="127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72"/>
      <c r="B9" s="73"/>
      <c r="C9" s="58" t="s">
        <v>76</v>
      </c>
      <c r="D9" s="59"/>
      <c r="E9" s="3" t="s">
        <v>8</v>
      </c>
      <c r="F9" s="6">
        <v>70000</v>
      </c>
      <c r="G9" s="3">
        <v>2</v>
      </c>
      <c r="H9" s="6">
        <f t="shared" si="0"/>
        <v>140000</v>
      </c>
      <c r="I9" s="2"/>
    </row>
    <row r="10" spans="1:9" ht="24" customHeight="1">
      <c r="A10" s="72"/>
      <c r="B10" s="73"/>
      <c r="C10" s="58" t="s">
        <v>77</v>
      </c>
      <c r="D10" s="59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72"/>
      <c r="B11" s="73"/>
      <c r="C11" s="60"/>
      <c r="D11" s="61"/>
      <c r="E11" s="3" t="s">
        <v>43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59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31.5" customHeight="1">
      <c r="A13" s="72"/>
      <c r="B13" s="73"/>
      <c r="C13" s="52" t="s">
        <v>79</v>
      </c>
      <c r="D13" s="53"/>
      <c r="E13" s="3" t="s">
        <v>63</v>
      </c>
      <c r="F13" s="6">
        <v>82000</v>
      </c>
      <c r="G13" s="3">
        <v>1</v>
      </c>
      <c r="H13" s="6">
        <f t="shared" si="0"/>
        <v>82000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64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65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 t="s">
        <v>43</v>
      </c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68</v>
      </c>
      <c r="D17" s="64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72</v>
      </c>
      <c r="D18" s="64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62</v>
      </c>
      <c r="B21" s="75"/>
      <c r="C21" s="49" t="s">
        <v>91</v>
      </c>
      <c r="D21" s="49"/>
      <c r="E21" s="65">
        <f>SUM(H6:H20)</f>
        <v>1214000</v>
      </c>
      <c r="F21" s="65"/>
      <c r="G21" s="24">
        <v>1</v>
      </c>
      <c r="H21" s="125" t="s">
        <v>13</v>
      </c>
      <c r="I21" s="2"/>
    </row>
    <row r="22" spans="1:9" ht="12.75" customHeight="1">
      <c r="A22" s="76"/>
      <c r="B22" s="77"/>
      <c r="C22" s="49"/>
      <c r="D22" s="49"/>
      <c r="E22" s="65">
        <f>E21*G21</f>
        <v>1214000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16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92</v>
      </c>
      <c r="D25" s="53"/>
      <c r="E25" s="5" t="s">
        <v>82</v>
      </c>
      <c r="F25" s="6">
        <v>370000</v>
      </c>
      <c r="G25" s="3">
        <v>1</v>
      </c>
      <c r="H25" s="6">
        <f>F25*G25</f>
        <v>370000</v>
      </c>
      <c r="I25" s="2"/>
    </row>
    <row r="26" spans="1:9" ht="25.15" customHeight="1">
      <c r="A26" s="98" t="s">
        <v>73</v>
      </c>
      <c r="B26" s="99"/>
      <c r="C26" s="81" t="s">
        <v>83</v>
      </c>
      <c r="D26" s="81"/>
      <c r="E26" s="5" t="s">
        <v>86</v>
      </c>
      <c r="F26" s="6">
        <v>32000</v>
      </c>
      <c r="G26" s="3">
        <v>1</v>
      </c>
      <c r="H26" s="6">
        <f>F26*G26</f>
        <v>32000</v>
      </c>
      <c r="I26" s="2"/>
    </row>
    <row r="27" spans="1:9">
      <c r="A27" s="100"/>
      <c r="B27" s="101"/>
      <c r="C27" s="81" t="s">
        <v>84</v>
      </c>
      <c r="D27" s="81"/>
      <c r="E27" s="5" t="s">
        <v>85</v>
      </c>
      <c r="F27" s="6">
        <v>30000</v>
      </c>
      <c r="G27" s="3">
        <v>1</v>
      </c>
      <c r="H27" s="6">
        <f t="shared" ref="H27:H33" si="1">F27*G27</f>
        <v>30000</v>
      </c>
      <c r="I27" s="2"/>
    </row>
    <row r="28" spans="1:9">
      <c r="A28" s="100"/>
      <c r="B28" s="101"/>
      <c r="C28" s="81" t="s">
        <v>87</v>
      </c>
      <c r="D28" s="81"/>
      <c r="E28" s="5" t="s">
        <v>89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100"/>
      <c r="B29" s="101"/>
      <c r="C29" s="81" t="s">
        <v>88</v>
      </c>
      <c r="D29" s="81"/>
      <c r="E29" s="5" t="s">
        <v>90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23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432000</v>
      </c>
      <c r="F34" s="67"/>
      <c r="G34" s="67"/>
      <c r="H34" s="123" t="s">
        <v>13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26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1646000</v>
      </c>
      <c r="G36" s="130"/>
      <c r="H36" s="9" t="s">
        <v>13</v>
      </c>
      <c r="I36" s="2"/>
    </row>
    <row r="37" spans="1:9" ht="16.5" customHeight="1">
      <c r="A37" s="96" t="s">
        <v>25</v>
      </c>
      <c r="B37" s="97"/>
      <c r="C37" s="84" t="b">
        <f>IF(F38="카드+현금",Sheet3!C9,IF(F38="현금+카드",Sheet3!C6))</f>
        <v>0</v>
      </c>
      <c r="D37" s="85"/>
      <c r="E37" s="8" t="s">
        <v>14</v>
      </c>
      <c r="F37" s="128">
        <f>F36*1.1-F36</f>
        <v>164600.00000000023</v>
      </c>
      <c r="G37" s="129"/>
      <c r="H37" s="10"/>
      <c r="I37" s="2"/>
    </row>
    <row r="38" spans="1:9" ht="17.25" customHeight="1">
      <c r="A38" s="96" t="s">
        <v>21</v>
      </c>
      <c r="B38" s="97"/>
      <c r="C38" s="109"/>
      <c r="D38" s="110"/>
      <c r="E38" s="8" t="s">
        <v>20</v>
      </c>
      <c r="F38" s="82" t="s">
        <v>58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22</v>
      </c>
      <c r="B39" s="105"/>
      <c r="C39" s="111">
        <f>SUM(C36:C37)-C38</f>
        <v>0</v>
      </c>
      <c r="D39" s="112"/>
      <c r="E39" s="21" t="s">
        <v>61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15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1810600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42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1646000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1260600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1646000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1646000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40</v>
      </c>
      <c r="B2" t="s">
        <v>13</v>
      </c>
      <c r="C2" s="20" t="s">
        <v>57</v>
      </c>
      <c r="D2" t="s">
        <v>28</v>
      </c>
    </row>
    <row r="3" spans="1:5">
      <c r="A3" t="s">
        <v>18</v>
      </c>
      <c r="B3" t="s">
        <v>24</v>
      </c>
      <c r="C3" s="20" t="s">
        <v>56</v>
      </c>
      <c r="D3" s="13" t="s">
        <v>30</v>
      </c>
    </row>
    <row r="4" spans="1:5">
      <c r="A4" t="s">
        <v>19</v>
      </c>
      <c r="B4" s="11">
        <f>Sheet1!F36-(Sheet1!C36)</f>
        <v>1646000</v>
      </c>
    </row>
    <row r="5" spans="1:5">
      <c r="A5" t="s">
        <v>55</v>
      </c>
      <c r="B5" s="11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2024-07-06T06:27:06Z</dcterms:modified>
</cp:coreProperties>
</file>