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6" documentId="8_{5E89E5AD-DDC7-4660-A538-ACDB7E42BD2D}" xr6:coauthVersionLast="47" xr6:coauthVersionMax="47" xr10:uidLastSave="{01569C9A-72BB-4B5C-B920-1BBB03D5FB7F}"/>
  <bookViews>
    <workbookView xWindow="32970" yWindow="6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<sst xmlns="http://schemas.openxmlformats.org/spreadsheetml/2006/main" count="99" uniqueCount="87">
  <si>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</si>
  <si>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</si>
  <si>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</si>
  <si>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</si>
  <si>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</si>
  <si>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</si>
  <si>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</si>
  <si>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</si>
  <si>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</si>
  <si>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</si>
  <si>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</si>
  <si>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</si>
  <si>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</si>
  <si>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</si>
  <si>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</si>
  <si>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</si>
  <si>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</si>
  <si>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</si>
  <si>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</si>
  <si>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</si>
  <si>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</si>
  <si>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</si>
  <si>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</si>
  <si>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</si>
  <si>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</si>
  <si>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</si>
  <si>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</si>
  <si>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</si>
  <si>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</si>
  <si>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</si>
  <si>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</si>
  <si>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</si>
  <si>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</si>
  <si>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</si>
  <si>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</si>
  <si>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</si>
  <si>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</si>
  <si>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</si>
  <si>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</si>
  <si>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</si>
  <si>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</si>
  <si>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</si>
  <si>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</si>
  <si>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</si>
  <si>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</si>
  <si>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</si>
  <si>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</si>
  <si>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</si>
  <si>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</si>
  <si>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</si>
  <si>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</si>
  <si>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</si>
  <si>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</si>
  <si>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</si>
  <si>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</si>
  <si>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</si>
  <si>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</si>
  <si>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</si>
  <si>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</si>
  <si>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</si>
  <si>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</si>
  <si>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</si>
  <si>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</si>
  <si>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</si>
  <si>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</si>
  <si>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</si>
  <si>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</si>
  <si>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</si>
  <si>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</si>
  <si>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</si>
  <si>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</si>
  <si>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</si>
  <si>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라이젠5-5세대 7500F (멀티팩(정품))</t>
    <phoneticPr fontId="1" type="noConversion"/>
  </si>
  <si>
    <t xml:space="preserve">GIGABYTE B650M AORUS ELITE AX ICE </t>
    <phoneticPr fontId="1" type="noConversion"/>
  </si>
  <si>
    <t>G.SKILL DDR5-6000 CL30 TRIDENT Z5 NEO RGB J 화이트 패키지 (32GB(16Gx2))</t>
    <phoneticPr fontId="1" type="noConversion"/>
  </si>
  <si>
    <t>마이크로닉스 Classic II 풀체인지 800W 80PLUS브론즈 ATX3.1 화이트</t>
    <phoneticPr fontId="1" type="noConversion"/>
  </si>
  <si>
    <t>컴퓨터는 조립및 셋팅포함금액 입니다</t>
    <phoneticPr fontId="1" type="noConversion"/>
  </si>
  <si>
    <t>Antec C8 MESH (화이트)</t>
    <phoneticPr fontId="1" type="noConversion"/>
  </si>
  <si>
    <t>JONSBO TG-360 ARGB (화이트)</t>
    <phoneticPr fontId="1" type="noConversion"/>
  </si>
  <si>
    <t>GIGABYTE 지포스 RTX 4070 SUPER AERO OC D6X 12GB  화이트</t>
    <phoneticPr fontId="1" type="noConversion"/>
  </si>
  <si>
    <t>삼성 PM9A1 M.2 NVMe 수입(1TB)p41/980pro랑 동급출시</t>
    <phoneticPr fontId="1" type="noConversion"/>
  </si>
  <si>
    <t>수냉공임비</t>
    <phoneticPr fontId="1" type="noConversion"/>
  </si>
  <si>
    <t>직접 구매해 오시는걸로~</t>
    <phoneticPr fontId="1" type="noConversion"/>
  </si>
  <si>
    <t>할인금</t>
    <phoneticPr fontId="1" type="noConversion"/>
  </si>
  <si>
    <t>서수연 (화이트컨셉)</t>
    <phoneticPr fontId="1" type="noConversion"/>
  </si>
  <si>
    <t>계약금</t>
    <phoneticPr fontId="1" type="noConversion"/>
  </si>
  <si>
    <t>건원대로 76번길 39 204동 1203호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</si>
</sst>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60</v>
      </c>
      <c r="D1" s="42"/>
      <c r="E1" s="120"/>
      <c r="F1" s="121"/>
      <c r="G1" s="121"/>
      <c r="H1" s="122"/>
    </row>
    <row r="2" spans="1:9" ht="22.5" customHeight="1">
      <c r="A2" s="15" t="s">
        <v>34</v>
      </c>
      <c r="B2" s="29">
        <v>1091379524</v>
      </c>
      <c r="C2" s="43"/>
      <c r="D2" s="44"/>
      <c r="E2" s="123"/>
      <c r="F2" s="39"/>
      <c r="G2" s="39"/>
      <c r="H2" s="124"/>
    </row>
    <row r="3" spans="1:9" ht="22.5" customHeight="1">
      <c r="A3" s="15" t="s">
        <v>35</v>
      </c>
      <c r="B3" s="16">
        <f ca="1">TODAY()</f>
        <v>45479</v>
      </c>
      <c r="C3" s="15" t="s">
        <v>36</v>
      </c>
      <c r="D3" s="18"/>
      <c r="E3" s="123"/>
      <c r="F3" s="39"/>
      <c r="G3" s="39"/>
      <c r="H3" s="124"/>
    </row>
    <row r="4" spans="1:9" ht="22.5" customHeight="1">
      <c r="A4" s="14" t="s">
        <v>33</v>
      </c>
      <c r="B4" s="47"/>
      <c r="C4" s="47"/>
      <c r="D4" s="48"/>
      <c r="E4" s="125"/>
      <c r="F4" s="126"/>
      <c r="G4" s="126"/>
      <c r="H4" s="127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2" t="s">
        <v>59</v>
      </c>
      <c r="B6" s="73"/>
      <c r="C6" s="57" t="s">
        <v>72</v>
      </c>
      <c r="D6" s="58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74"/>
      <c r="B7" s="75"/>
      <c r="C7" s="57" t="s">
        <v>78</v>
      </c>
      <c r="D7" s="58"/>
      <c r="E7" s="22" t="s">
        <v>11</v>
      </c>
      <c r="F7" s="6">
        <v>85000</v>
      </c>
      <c r="G7" s="3">
        <v>1</v>
      </c>
      <c r="H7" s="6">
        <f t="shared" ref="H7:H20" si="0">F7*G7</f>
        <v>85000</v>
      </c>
      <c r="I7" s="2"/>
    </row>
    <row r="8" spans="1:9" ht="25.5" customHeight="1">
      <c r="A8" s="74"/>
      <c r="B8" s="75"/>
      <c r="C8" s="57" t="s">
        <v>73</v>
      </c>
      <c r="D8" s="53"/>
      <c r="E8" s="3" t="s">
        <v>7</v>
      </c>
      <c r="F8" s="6">
        <v>268000</v>
      </c>
      <c r="G8" s="3">
        <v>1</v>
      </c>
      <c r="H8" s="6">
        <f t="shared" si="0"/>
        <v>268000</v>
      </c>
      <c r="I8" s="2"/>
    </row>
    <row r="9" spans="1:9" ht="37.5" customHeight="1">
      <c r="A9" s="74"/>
      <c r="B9" s="75"/>
      <c r="C9" s="57" t="s">
        <v>74</v>
      </c>
      <c r="D9" s="58"/>
      <c r="E9" s="3" t="s">
        <v>8</v>
      </c>
      <c r="F9" s="6">
        <v>200000</v>
      </c>
      <c r="G9" s="3">
        <v>1</v>
      </c>
      <c r="H9" s="6">
        <f t="shared" si="0"/>
        <v>200000</v>
      </c>
      <c r="I9" s="2"/>
    </row>
    <row r="10" spans="1:9" ht="24" customHeight="1">
      <c r="A10" s="74"/>
      <c r="B10" s="75"/>
      <c r="C10" s="57" t="s">
        <v>79</v>
      </c>
      <c r="D10" s="58"/>
      <c r="E10" s="3" t="s">
        <v>9</v>
      </c>
      <c r="F10" s="6">
        <v>1010000</v>
      </c>
      <c r="G10" s="3">
        <v>1</v>
      </c>
      <c r="H10" s="6">
        <f t="shared" si="0"/>
        <v>1010000</v>
      </c>
      <c r="I10" s="2"/>
    </row>
    <row r="11" spans="1:9" ht="24" customHeight="1">
      <c r="A11" s="74"/>
      <c r="B11" s="75"/>
      <c r="C11" s="59"/>
      <c r="D11" s="60"/>
      <c r="E11" s="3"/>
      <c r="F11" s="6"/>
      <c r="G11" s="3"/>
      <c r="H11" s="6">
        <f t="shared" si="0"/>
        <v>0</v>
      </c>
      <c r="I11" s="2"/>
    </row>
    <row r="12" spans="1:9" ht="24" customHeight="1">
      <c r="A12" s="74"/>
      <c r="B12" s="75"/>
      <c r="C12" s="61" t="s">
        <v>80</v>
      </c>
      <c r="D12" s="62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4"/>
      <c r="B13" s="75"/>
      <c r="C13" s="52"/>
      <c r="D13" s="53"/>
      <c r="E13" s="3"/>
      <c r="F13" s="6"/>
      <c r="G13" s="3"/>
      <c r="H13" s="6">
        <f t="shared" si="0"/>
        <v>0</v>
      </c>
      <c r="I13" s="2"/>
    </row>
    <row r="14" spans="1:9" ht="29.25" customHeight="1">
      <c r="A14" s="74"/>
      <c r="B14" s="75"/>
      <c r="C14" s="63" t="s">
        <v>77</v>
      </c>
      <c r="D14" s="64"/>
      <c r="E14" s="3" t="s">
        <v>63</v>
      </c>
      <c r="F14" s="6">
        <v>128000</v>
      </c>
      <c r="G14" s="3">
        <v>1</v>
      </c>
      <c r="H14" s="6">
        <f t="shared" si="0"/>
        <v>128000</v>
      </c>
      <c r="I14" s="2"/>
    </row>
    <row r="15" spans="1:9" ht="24" customHeight="1">
      <c r="A15" s="74"/>
      <c r="B15" s="75"/>
      <c r="C15" s="52" t="s">
        <v>75</v>
      </c>
      <c r="D15" s="53"/>
      <c r="E15" s="3" t="s">
        <v>64</v>
      </c>
      <c r="F15" s="6">
        <v>102000</v>
      </c>
      <c r="G15" s="3">
        <v>1</v>
      </c>
      <c r="H15" s="6">
        <f t="shared" si="0"/>
        <v>102000</v>
      </c>
      <c r="I15" s="2"/>
    </row>
    <row r="16" spans="1:9" ht="24" customHeight="1">
      <c r="A16" s="74"/>
      <c r="B16" s="75"/>
      <c r="C16" s="52" t="s">
        <v>82</v>
      </c>
      <c r="D16" s="54"/>
      <c r="E16" s="3" t="s">
        <v>65</v>
      </c>
      <c r="F16" s="6"/>
      <c r="G16" s="3"/>
      <c r="H16" s="6">
        <f t="shared" si="0"/>
        <v>0</v>
      </c>
      <c r="I16" s="2"/>
    </row>
    <row r="17" spans="1:9">
      <c r="A17" s="74"/>
      <c r="B17" s="75"/>
      <c r="C17" s="65" t="s">
        <v>66</v>
      </c>
      <c r="D17" s="66"/>
      <c r="E17" s="4" t="s">
        <v>81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4"/>
      <c r="B18" s="75"/>
      <c r="C18" s="82" t="s">
        <v>70</v>
      </c>
      <c r="D18" s="66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74"/>
      <c r="B19" s="75"/>
      <c r="C19" s="55" t="s">
        <v>67</v>
      </c>
      <c r="D19" s="56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74"/>
      <c r="B20" s="75"/>
      <c r="C20" s="50"/>
      <c r="D20" s="51"/>
      <c r="E20" s="4" t="s">
        <v>83</v>
      </c>
      <c r="F20" s="7">
        <v>35000</v>
      </c>
      <c r="G20" s="4">
        <v>-1</v>
      </c>
      <c r="H20" s="6">
        <f t="shared" si="0"/>
        <v>-35000</v>
      </c>
      <c r="I20" s="2"/>
    </row>
    <row r="21" spans="1:9" ht="12.75" customHeight="1">
      <c r="A21" s="76" t="s">
        <v>62</v>
      </c>
      <c r="B21" s="77"/>
      <c r="C21" s="49" t="s">
        <v>12</v>
      </c>
      <c r="D21" s="49"/>
      <c r="E21" s="67">
        <f>SUM(H6:H20)</f>
        <v>2180000</v>
      </c>
      <c r="F21" s="67"/>
      <c r="G21" s="24">
        <v>1</v>
      </c>
      <c r="H21" s="130" t="s">
        <v>14</v>
      </c>
      <c r="I21" s="2"/>
    </row>
    <row r="22" spans="1:9" ht="12.75" customHeight="1">
      <c r="A22" s="78"/>
      <c r="B22" s="79"/>
      <c r="C22" s="49"/>
      <c r="D22" s="49"/>
      <c r="E22" s="67">
        <f>E21*G21</f>
        <v>2180000</v>
      </c>
      <c r="F22" s="67"/>
      <c r="G22" s="67"/>
      <c r="H22" s="130"/>
      <c r="I22" s="2"/>
    </row>
    <row r="23" spans="1:9" ht="12.75" customHeight="1">
      <c r="A23" s="78"/>
      <c r="B23" s="79"/>
      <c r="C23" s="49"/>
      <c r="D23" s="49"/>
      <c r="E23" s="67"/>
      <c r="F23" s="67"/>
      <c r="G23" s="67"/>
      <c r="H23" s="130"/>
      <c r="I23" s="2"/>
    </row>
    <row r="24" spans="1:9" ht="17.25" customHeight="1">
      <c r="A24" s="78"/>
      <c r="B24" s="79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80"/>
      <c r="B25" s="81"/>
      <c r="C25" s="97" t="s">
        <v>76</v>
      </c>
      <c r="D25" s="98"/>
      <c r="E25" s="5"/>
      <c r="F25" s="6"/>
      <c r="G25" s="3"/>
      <c r="H25" s="6">
        <f>F25*G25</f>
        <v>0</v>
      </c>
      <c r="I25" s="2"/>
    </row>
    <row r="26" spans="1:9" ht="25.15" customHeight="1">
      <c r="A26" s="103" t="s">
        <v>71</v>
      </c>
      <c r="B26" s="104"/>
      <c r="C26" s="83"/>
      <c r="D26" s="83"/>
      <c r="E26" s="5" t="s">
        <v>85</v>
      </c>
      <c r="F26" s="6">
        <v>180000</v>
      </c>
      <c r="G26" s="3">
        <v>-1</v>
      </c>
      <c r="H26" s="6">
        <f>F26*G26</f>
        <v>-180000</v>
      </c>
      <c r="I26" s="2"/>
    </row>
    <row r="27" spans="1:9">
      <c r="A27" s="105"/>
      <c r="B27" s="106"/>
      <c r="C27" s="84"/>
      <c r="D27" s="84"/>
      <c r="E27" s="5"/>
      <c r="F27" s="6"/>
      <c r="G27" s="3"/>
      <c r="H27" s="6">
        <f t="shared" ref="H27:H33" si="1">F27*G27</f>
        <v>0</v>
      </c>
      <c r="I27" s="2"/>
    </row>
    <row r="28" spans="1:9">
      <c r="A28" s="105"/>
      <c r="B28" s="106"/>
      <c r="C28" s="84" t="s">
        <v>86</v>
      </c>
      <c r="D28" s="84"/>
      <c r="E28" s="5"/>
      <c r="F28" s="6"/>
      <c r="G28" s="3"/>
      <c r="H28" s="6">
        <f t="shared" si="1"/>
        <v>0</v>
      </c>
      <c r="I28" s="2"/>
    </row>
    <row r="29" spans="1:9">
      <c r="A29" s="105"/>
      <c r="B29" s="106"/>
      <c r="C29" s="84"/>
      <c r="D29" s="84"/>
      <c r="E29" s="5"/>
      <c r="F29" s="6"/>
      <c r="G29" s="3"/>
      <c r="H29" s="6">
        <f t="shared" si="1"/>
        <v>0</v>
      </c>
      <c r="I29" s="2"/>
    </row>
    <row r="30" spans="1:9">
      <c r="A30" s="105"/>
      <c r="B30" s="106"/>
      <c r="C30" s="84"/>
      <c r="D30" s="84"/>
      <c r="E30" s="5"/>
      <c r="F30" s="6"/>
      <c r="G30" s="3"/>
      <c r="H30" s="6">
        <f t="shared" si="1"/>
        <v>0</v>
      </c>
      <c r="I30" s="2"/>
    </row>
    <row r="31" spans="1:9">
      <c r="A31" s="105"/>
      <c r="B31" s="106"/>
      <c r="C31" s="84"/>
      <c r="D31" s="84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5"/>
      <c r="B32" s="106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7"/>
      <c r="B33" s="108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109" t="s">
        <v>24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8">
        <f>SUM(H25:H33)</f>
        <v>-180000</v>
      </c>
      <c r="F34" s="69"/>
      <c r="G34" s="69"/>
      <c r="H34" s="128" t="s">
        <v>14</v>
      </c>
      <c r="I34" s="2"/>
    </row>
    <row r="35" spans="1:9" ht="14.25" customHeight="1">
      <c r="A35" s="111"/>
      <c r="B35" s="112"/>
      <c r="C35" s="93"/>
      <c r="D35" s="94"/>
      <c r="E35" s="70"/>
      <c r="F35" s="71"/>
      <c r="G35" s="71"/>
      <c r="H35" s="129"/>
      <c r="I35" s="2"/>
    </row>
    <row r="36" spans="1:9" ht="16.5" customHeight="1">
      <c r="A36" s="101" t="s">
        <v>27</v>
      </c>
      <c r="B36" s="102"/>
      <c r="C36" s="89" t="b">
        <f>IF(F38="카드+현금",Sheet3!C11,IF(F38="현금+카드",Sheet3!C4))</f>
        <v>0</v>
      </c>
      <c r="D36" s="90"/>
      <c r="E36" s="8" t="s">
        <v>4</v>
      </c>
      <c r="F36" s="133">
        <f>SUM(E22,E34)</f>
        <v>2000000</v>
      </c>
      <c r="G36" s="133"/>
      <c r="H36" s="9" t="s">
        <v>14</v>
      </c>
      <c r="I36" s="2"/>
    </row>
    <row r="37" spans="1:9" ht="16.5" customHeight="1">
      <c r="A37" s="101" t="s">
        <v>26</v>
      </c>
      <c r="B37" s="102"/>
      <c r="C37" s="87" t="b">
        <f>IF(F38="카드+현금",Sheet3!C9,IF(F38="현금+카드",Sheet3!C6))</f>
        <v>0</v>
      </c>
      <c r="D37" s="88"/>
      <c r="E37" s="8" t="s">
        <v>15</v>
      </c>
      <c r="F37" s="131">
        <f>F36*1.1-F36</f>
        <v>200000</v>
      </c>
      <c r="G37" s="132"/>
      <c r="H37" s="10"/>
      <c r="I37" s="2"/>
    </row>
    <row r="38" spans="1:9" ht="17.25" customHeight="1">
      <c r="A38" s="101" t="s">
        <v>22</v>
      </c>
      <c r="B38" s="102"/>
      <c r="C38" s="114"/>
      <c r="D38" s="115"/>
      <c r="E38" s="8" t="s">
        <v>21</v>
      </c>
      <c r="F38" s="85" t="s">
        <v>58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9" t="s">
        <v>23</v>
      </c>
      <c r="B39" s="110"/>
      <c r="C39" s="116">
        <f>SUM(C36:C37)-C38</f>
        <v>0</v>
      </c>
      <c r="D39" s="117"/>
      <c r="E39" s="21" t="s">
        <v>61</v>
      </c>
      <c r="F39" s="135"/>
      <c r="G39" s="136"/>
      <c r="H39" s="137"/>
      <c r="I39" s="2"/>
    </row>
    <row r="40" spans="1:9" ht="20.25" customHeight="1">
      <c r="A40" s="111"/>
      <c r="B40" s="112"/>
      <c r="C40" s="118"/>
      <c r="D40" s="119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2200000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3"/>
      <c r="F42" s="113"/>
      <c r="G42" s="113"/>
      <c r="H42" s="113"/>
      <c r="I42" s="2"/>
    </row>
    <row r="43" spans="1:9">
      <c r="A43" s="39"/>
      <c r="B43" s="39"/>
      <c r="C43" s="2"/>
      <c r="D43" s="2"/>
      <c r="E43" s="113"/>
      <c r="F43" s="113"/>
      <c r="G43" s="113"/>
      <c r="H43" s="113"/>
      <c r="I43" s="2"/>
    </row>
    <row r="44" spans="1:9">
      <c r="C44" s="2"/>
      <c r="D44" s="2"/>
      <c r="E44" s="113"/>
      <c r="F44" s="113"/>
      <c r="G44" s="113"/>
      <c r="H44" s="11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2000000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1650000.0000000002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1999999.9999999998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2000000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2000000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2024-07-06T04:59:34Z</cp:lastPrinted>
  <dcterms:created xsi:type="dcterms:W3CDTF">2019-03-28T03:58:09Z</dcterms:created>
  <dcterms:modified xsi:type="dcterms:W3CDTF">2024-07-06T05:53:07Z</dcterms:modified>
</cp:coreProperties>
</file>