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11_5DBE9457E8041397D2F10B90F7AD8A8797F0DDA3" xr6:coauthVersionLast="47" xr6:coauthVersionMax="47" xr10:uidLastSave="{5CEB1088-284D-4D45-A791-628EF4228672}"/>
  <bookViews>
    <workbookView xWindow="12555" yWindow="3915" windowWidth="23685" windowHeight="13080" activeTab="1" xr2:uid="{00000000-000D-0000-FFFF-FFFF00000000}"/>
  </bookViews>
  <sheets>
    <sheet name="Chart1" sheetId="4" r:id="rId1"/>
    <sheet name="Sheet1" sheetId="1" r:id="rId2"/>
    <sheet name="Sheet3" sheetId="3" state="hidden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<sst xmlns="http://schemas.openxmlformats.org/spreadsheetml/2006/main" count="105" uniqueCount="93">
  <si>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</si>
  <si>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</si>
  <si>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</si>
  <si>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</si>
  <si>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</si>
  <si>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</si>
  <si>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</si>
  <si>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</si>
  <si>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</si>
  <si>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</si>
  <si>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</si>
  <si>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</si>
  <si>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</si>
  <si>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</si>
  <si>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</si>
  <si>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</si>
  <si>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</si>
  <si>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</si>
  <si>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</si>
  <si>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</si>
  <si>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</si>
  <si>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</si>
  <si>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</si>
  <si>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</si>
  <si>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</si>
  <si>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</si>
  <si>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</si>
  <si>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</si>
  <si>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</si>
  <si>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</si>
  <si>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</si>
  <si>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</si>
  <si>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</si>
  <si>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</si>
  <si>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</si>
  <si>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</si>
  <si>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</si>
  <si>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</si>
  <si>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</si>
  <si>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</si>
  <si>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</si>
  <si>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</si>
  <si>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</si>
  <si>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</si>
  <si>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</si>
  <si>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</si>
  <si>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</si>
  <si>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</si>
  <si>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</si>
  <si>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</si>
  <si>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</si>
  <si>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</si>
  <si>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</si>
  <si>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</si>
  <si>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</si>
  <si>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</si>
  <si>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</si>
  <si>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</si>
  <si>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</si>
  <si>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</si>
  <si>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</si>
  <si>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</si>
  <si>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</si>
  <si>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</si>
  <si>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</si>
  <si>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</si>
  <si>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</si>
  <si>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</si>
  <si>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</si>
  <si>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</si>
  <si>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</si>
  <si>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</si>
  <si>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</si>
  <si>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</si>
  <si>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</si>
  <si>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</si>
  <si>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</si>
  <si>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</si>
  <si>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 xml:space="preserve"> Ramonster DDR4-3200 CL22 (8GB)</t>
    <phoneticPr fontId="1" type="noConversion"/>
  </si>
  <si>
    <t>인텔 UHD 내장그래픽</t>
    <phoneticPr fontId="1" type="noConversion"/>
  </si>
  <si>
    <t>마이크로닉스 정격400W</t>
    <phoneticPr fontId="1" type="noConversion"/>
  </si>
  <si>
    <t>삼성 PM9A1 M.2 NVMe 수입 (1000GB)</t>
    <phoneticPr fontId="1" type="noConversion"/>
  </si>
  <si>
    <t xml:space="preserve">김형섭 </t>
    <phoneticPr fontId="1" type="noConversion"/>
  </si>
  <si>
    <t>/</t>
    <phoneticPr fontId="1" type="noConversion"/>
  </si>
  <si>
    <t xml:space="preserve">3R R30 미니케이스 블랙 </t>
    <phoneticPr fontId="1" type="noConversion"/>
  </si>
  <si>
    <t>중소기업 24인치 2430 화이트</t>
    <phoneticPr fontId="1" type="noConversion"/>
  </si>
  <si>
    <t>게이밍 장패드 서비스</t>
    <phoneticPr fontId="1" type="noConversion"/>
  </si>
  <si>
    <t>장패드</t>
    <phoneticPr fontId="1" type="noConversion"/>
  </si>
  <si>
    <t>RG- 저소음마우스 화이트</t>
    <phoneticPr fontId="1" type="noConversion"/>
  </si>
  <si>
    <t>무선마우스</t>
    <phoneticPr fontId="1" type="noConversion"/>
  </si>
  <si>
    <t>nx949 듀얼케이블 (RGB TO HDMI 2M)</t>
    <phoneticPr fontId="1" type="noConversion"/>
  </si>
  <si>
    <t>케이블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</si>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</sst>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Sheet1!$A$41:$F$41</c:f>
              <c:strCache>
                <c:ptCount val="6"/>
                <c:pt idx="0">
                  <c:v>총 결제 합산 금액</c:v>
                </c:pt>
                <c:pt idx="2">
                  <c:v>₩0</c:v>
                </c:pt>
                <c:pt idx="4">
                  <c:v>청구금액</c:v>
                </c:pt>
                <c:pt idx="5">
                  <c:v>기타수수료: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Sheet1!$G$1:$H$40</c:f>
              <c:strCache>
                <c:ptCount val="4"/>
                <c:pt idx="0">
                  <c:v>2</c:v>
                </c:pt>
                <c:pt idx="1">
                  <c:v>₩0 </c:v>
                </c:pt>
                <c:pt idx="3">
                  <c:v>VAT포함</c:v>
                </c:pt>
              </c:strCache>
            </c:strRef>
          </c:cat>
          <c:val>
            <c:numRef>
              <c:f>Sheet1!$G$41:$H$41</c:f>
            </c:numRef>
          </c:val>
          <c:extLst>
            <c:ext xmlns:c16="http://schemas.microsoft.com/office/drawing/2014/chart" uri="{C3380CC4-5D6E-409C-BE32-E72D297353CC}">
              <c16:uniqueId val="{00000000-5EA3-4D76-A800-E514A07DF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794767"/>
        <c:axId val="329796847"/>
      </c:barChart>
      <c:catAx>
        <c:axId val="3297947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9796847"/>
        <c:crosses val="autoZero"/>
        <c:auto val="1"/>
        <c:lblAlgn val="ctr"/>
        <c:lblOffset val="100"/>
        <c:noMultiLvlLbl val="0"/>
      </c:catAx>
      <c:valAx>
        <c:axId val="329796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9794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4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694" cy="6084337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abSelected="1" showWhiteSpace="0" view="pageLayout" topLeftCell="A13" zoomScaleNormal="100" zoomScaleSheetLayoutView="100" workbookViewId="0">
      <selection activeCell="E29" sqref="E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29">
        <v>1091964531</v>
      </c>
      <c r="C2" s="43"/>
      <c r="D2" s="44"/>
      <c r="E2" s="120"/>
      <c r="F2" s="39"/>
      <c r="G2" s="39"/>
      <c r="H2" s="121"/>
    </row>
    <row r="3" spans="1:9" ht="22.5" customHeight="1">
      <c r="A3" s="15" t="s">
        <v>35</v>
      </c>
      <c r="B3" s="16">
        <f ca="1">TODAY()</f>
        <v>45473</v>
      </c>
      <c r="C3" s="15" t="s">
        <v>36</v>
      </c>
      <c r="D3" s="18"/>
      <c r="E3" s="120"/>
      <c r="F3" s="39"/>
      <c r="G3" s="39"/>
      <c r="H3" s="121"/>
    </row>
    <row r="4" spans="1:9" ht="22.5" customHeight="1">
      <c r="A4" s="14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8" t="s">
        <v>77</v>
      </c>
      <c r="D8" s="129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23000</v>
      </c>
      <c r="G9" s="3">
        <v>2</v>
      </c>
      <c r="H9" s="6">
        <f t="shared" si="0"/>
        <v>46000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81</v>
      </c>
      <c r="D12" s="59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72"/>
      <c r="B13" s="73"/>
      <c r="C13" s="52" t="s">
        <v>83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84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80</v>
      </c>
      <c r="D15" s="53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543000</v>
      </c>
      <c r="F21" s="65"/>
      <c r="G21" s="24">
        <v>1</v>
      </c>
      <c r="H21" s="127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543000</v>
      </c>
      <c r="F22" s="65"/>
      <c r="G22" s="65"/>
      <c r="H22" s="127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7"/>
      <c r="I23" s="2"/>
    </row>
    <row r="24" spans="1:9" ht="17.25" customHeight="1">
      <c r="A24" s="76"/>
      <c r="B24" s="77"/>
      <c r="C24" s="94" t="s">
        <v>17</v>
      </c>
      <c r="D24" s="95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88</v>
      </c>
      <c r="D25" s="5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100" t="s">
        <v>74</v>
      </c>
      <c r="B26" s="101"/>
      <c r="C26" s="81" t="s">
        <v>86</v>
      </c>
      <c r="D26" s="81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2"/>
      <c r="B27" s="103"/>
      <c r="C27" s="81" t="s">
        <v>90</v>
      </c>
      <c r="D27" s="81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2"/>
      <c r="B28" s="103"/>
      <c r="C28" s="82" t="s">
        <v>85</v>
      </c>
      <c r="D28" s="82"/>
      <c r="E28" s="5" t="s">
        <v>92</v>
      </c>
      <c r="F28" s="6">
        <v>88000</v>
      </c>
      <c r="G28" s="3">
        <v>2</v>
      </c>
      <c r="H28" s="6">
        <f t="shared" si="1"/>
        <v>176000</v>
      </c>
      <c r="I28" s="2"/>
    </row>
    <row r="29" spans="1:9">
      <c r="A29" s="102"/>
      <c r="B29" s="103"/>
      <c r="C29" s="83"/>
      <c r="D29" s="83"/>
      <c r="E29" s="5"/>
      <c r="F29" s="6"/>
      <c r="G29" s="3"/>
      <c r="H29" s="6">
        <f t="shared" si="1"/>
        <v>0</v>
      </c>
      <c r="I29" s="2"/>
    </row>
    <row r="30" spans="1:9">
      <c r="A30" s="102"/>
      <c r="B30" s="103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2"/>
      <c r="B31" s="103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2"/>
      <c r="B32" s="103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4"/>
      <c r="B33" s="105"/>
      <c r="C33" s="96"/>
      <c r="D33" s="97"/>
      <c r="E33" s="5"/>
      <c r="F33" s="6"/>
      <c r="G33" s="3"/>
      <c r="H33" s="6">
        <f t="shared" si="1"/>
        <v>0</v>
      </c>
      <c r="I33" s="2"/>
    </row>
    <row r="34" spans="1:9" ht="13.5" customHeight="1">
      <c r="A34" s="106" t="s">
        <v>24</v>
      </c>
      <c r="B34" s="107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6">
        <f>SUM(H25:H33)</f>
        <v>176000</v>
      </c>
      <c r="F34" s="67"/>
      <c r="G34" s="67"/>
      <c r="H34" s="125" t="s">
        <v>14</v>
      </c>
      <c r="I34" s="2"/>
    </row>
    <row r="35" spans="1:9" ht="14.25" customHeight="1">
      <c r="A35" s="108"/>
      <c r="B35" s="109"/>
      <c r="C35" s="92"/>
      <c r="D35" s="93"/>
      <c r="E35" s="68"/>
      <c r="F35" s="69"/>
      <c r="G35" s="69"/>
      <c r="H35" s="126"/>
      <c r="I35" s="2"/>
    </row>
    <row r="36" spans="1:9" ht="16.5" customHeight="1">
      <c r="A36" s="98" t="s">
        <v>27</v>
      </c>
      <c r="B36" s="99"/>
      <c r="C36" s="88" t="b">
        <f>IF(F38="카드+현금",Sheet3!C11,IF(F38="현금+카드",Sheet3!C4))</f>
        <v>0</v>
      </c>
      <c r="D36" s="89"/>
      <c r="E36" s="8" t="s">
        <v>4</v>
      </c>
      <c r="F36" s="132">
        <f>SUM(E22,E34)</f>
        <v>719000</v>
      </c>
      <c r="G36" s="132"/>
      <c r="H36" s="9" t="s">
        <v>14</v>
      </c>
      <c r="I36" s="2"/>
    </row>
    <row r="37" spans="1:9" ht="16.5" customHeight="1">
      <c r="A37" s="98" t="s">
        <v>26</v>
      </c>
      <c r="B37" s="99"/>
      <c r="C37" s="86" t="b">
        <f>IF(F38="카드+현금",Sheet3!C9,IF(F38="현금+카드",Sheet3!C6))</f>
        <v>0</v>
      </c>
      <c r="D37" s="87"/>
      <c r="E37" s="8" t="s">
        <v>15</v>
      </c>
      <c r="F37" s="130">
        <f>F36*1.1-F36</f>
        <v>71900.000000000116</v>
      </c>
      <c r="G37" s="131"/>
      <c r="H37" s="10"/>
      <c r="I37" s="2"/>
    </row>
    <row r="38" spans="1:9" ht="17.25" customHeight="1">
      <c r="A38" s="98" t="s">
        <v>22</v>
      </c>
      <c r="B38" s="99"/>
      <c r="C38" s="111"/>
      <c r="D38" s="112"/>
      <c r="E38" s="8" t="s">
        <v>21</v>
      </c>
      <c r="F38" s="84" t="s">
        <v>59</v>
      </c>
      <c r="G38" s="85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21" t="s">
        <v>62</v>
      </c>
      <c r="F39" s="134"/>
      <c r="G39" s="135"/>
      <c r="H39" s="136"/>
      <c r="I39" s="2"/>
    </row>
    <row r="40" spans="1:9" ht="20.25" customHeight="1">
      <c r="A40" s="108"/>
      <c r="B40" s="109"/>
      <c r="C40" s="115"/>
      <c r="D40" s="116"/>
      <c r="E40" s="25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790900</v>
      </c>
      <c r="G40" s="13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10"/>
      <c r="F42" s="110"/>
      <c r="G42" s="110"/>
      <c r="H42" s="110"/>
      <c r="I42" s="2"/>
    </row>
    <row r="43" spans="1:9">
      <c r="A43" s="39"/>
      <c r="B43" s="39"/>
      <c r="C43" s="2"/>
      <c r="D43" s="2"/>
      <c r="E43" s="110"/>
      <c r="F43" s="110"/>
      <c r="G43" s="110"/>
      <c r="H43" s="110"/>
      <c r="I43" s="2"/>
    </row>
    <row r="44" spans="1:9">
      <c r="C44" s="2"/>
      <c r="D44" s="2"/>
      <c r="E44" s="110"/>
      <c r="F44" s="110"/>
      <c r="G44" s="110"/>
      <c r="H44" s="110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719000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240900.00000000003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719000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719000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719000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2024-06-29T08:15:43Z</cp:lastPrinted>
  <dcterms:created xsi:type="dcterms:W3CDTF">2019-03-28T03:58:09Z</dcterms:created>
  <dcterms:modified xsi:type="dcterms:W3CDTF">2024-06-30T04:53:03Z</dcterms:modified>
</cp:coreProperties>
</file>