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8B561E02-ABD6-478F-A57E-C557D71AF98A}" xr6:coauthVersionLast="47" xr6:coauthVersionMax="47" xr10:uidLastSave="{DC94518B-8A93-4142-A117-630234C7F253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<sst xmlns="http://schemas.openxmlformats.org/spreadsheetml/2006/main" count="107" uniqueCount="94">
  <si>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</si>
  <si>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</si>
  <si>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</si>
  <si>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</si>
  <si>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</si>
  <si>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</si>
  <si>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</si>
  <si>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</si>
  <si>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</si>
  <si>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</si>
  <si>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</si>
  <si>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</si>
  <si>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</si>
  <si>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</si>
  <si>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</si>
  <si>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</si>
  <si>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</si>
  <si>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</si>
  <si>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</si>
  <si>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</si>
  <si>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</si>
  <si>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</si>
  <si>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</si>
  <si>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</si>
  <si>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</si>
  <si>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</si>
  <si>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</si>
  <si>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</si>
  <si>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</si>
  <si>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</si>
  <si>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</si>
  <si>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</si>
  <si>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</si>
  <si>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</si>
  <si>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</si>
  <si>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</si>
  <si>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</si>
  <si>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</si>
  <si>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</si>
  <si>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</si>
  <si>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</si>
  <si>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</si>
  <si>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</si>
  <si>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</si>
  <si>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</si>
  <si>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</si>
  <si>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</si>
  <si>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</si>
  <si>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</si>
  <si>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</si>
  <si>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</si>
  <si>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</si>
  <si>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</si>
  <si>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</si>
  <si>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</si>
  <si>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</si>
  <si>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</si>
  <si>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</si>
  <si>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</si>
  <si>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</si>
  <si>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</si>
  <si>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</si>
  <si>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</si>
  <si>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</si>
  <si>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</si>
  <si>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</si>
  <si>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</si>
  <si>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</si>
  <si>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</si>
  <si>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</si>
  <si>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</si>
  <si>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</si>
  <si>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</si>
  <si>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</si>
  <si>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i5-14세대 14400F (랩터레이크 리프레시)</t>
    <phoneticPr fontId="1" type="noConversion"/>
  </si>
  <si>
    <t>Western Digital WD Blue SN580 M.2 NVMe (1TB)</t>
    <phoneticPr fontId="1" type="noConversion"/>
  </si>
  <si>
    <t xml:space="preserve">마이크로닉스 Classic II 풀체인지 600W 80PLUS BRONZE 230V </t>
    <phoneticPr fontId="1" type="noConversion"/>
  </si>
  <si>
    <t>MSI H610M-E</t>
    <phoneticPr fontId="1" type="noConversion"/>
  </si>
  <si>
    <t>삼성전자 DDR4-3200 (16GB)</t>
    <phoneticPr fontId="1" type="noConversion"/>
  </si>
  <si>
    <t>본체 구성 합계</t>
    <phoneticPr fontId="1" type="noConversion"/>
  </si>
  <si>
    <t>BenQ 모비우스 EX2710S 165HZ</t>
    <phoneticPr fontId="1" type="noConversion"/>
  </si>
  <si>
    <t>모니터</t>
    <phoneticPr fontId="1" type="noConversion"/>
  </si>
  <si>
    <t>DAVEN D6 MESH 강화유리 (블랙)</t>
    <phoneticPr fontId="1" type="noConversion"/>
  </si>
  <si>
    <t>ASUS 4060 DUAL OC O8G D6 8GB</t>
    <phoneticPr fontId="1" type="noConversion"/>
  </si>
  <si>
    <t>JONSBO CR-1000 EVO AUTO RGB (블랙)</t>
    <phoneticPr fontId="1" type="noConversion"/>
  </si>
  <si>
    <t>강현빈 고객님</t>
    <phoneticPr fontId="1" type="noConversion"/>
  </si>
  <si>
    <t>마우스</t>
    <phoneticPr fontId="1" type="noConversion"/>
  </si>
  <si>
    <t>로지텍 G102  블랙정품 (소프트웨어지원)</t>
    <phoneticPr fontId="1" type="noConversion"/>
  </si>
  <si>
    <t>앱코 K560 갈축 블랙</t>
    <phoneticPr fontId="1" type="noConversion"/>
  </si>
  <si>
    <t>키보드</t>
    <phoneticPr fontId="1" type="noConversion"/>
  </si>
  <si>
    <t>게이밍 장패드 두꺼운걸로  서비스</t>
    <phoneticPr fontId="1" type="noConversion"/>
  </si>
  <si>
    <t>기가랜선 CAT.6 2M 서비스</t>
    <phoneticPr fontId="1" type="noConversion"/>
  </si>
  <si>
    <t>장패드</t>
    <phoneticPr fontId="1" type="noConversion"/>
  </si>
  <si>
    <t>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</si>
</sst>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36" sqref="F36:G3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39</v>
      </c>
      <c r="B1" s="19" t="s">
        <v>85</v>
      </c>
      <c r="C1" s="41" t="s">
        <v>60</v>
      </c>
      <c r="D1" s="42"/>
      <c r="E1" s="115"/>
      <c r="F1" s="116"/>
      <c r="G1" s="116"/>
      <c r="H1" s="117"/>
    </row>
    <row r="2" spans="1:9" ht="22.5" customHeight="1">
      <c r="A2" s="15" t="s">
        <v>33</v>
      </c>
      <c r="B2" s="29">
        <v>1030387909</v>
      </c>
      <c r="C2" s="43"/>
      <c r="D2" s="44"/>
      <c r="E2" s="118"/>
      <c r="F2" s="39"/>
      <c r="G2" s="39"/>
      <c r="H2" s="119"/>
    </row>
    <row r="3" spans="1:9" ht="22.5" customHeight="1">
      <c r="A3" s="15" t="s">
        <v>34</v>
      </c>
      <c r="B3" s="16">
        <f ca="1">TODAY()</f>
        <v>45358</v>
      </c>
      <c r="C3" s="15" t="s">
        <v>35</v>
      </c>
      <c r="D3" s="18"/>
      <c r="E3" s="118"/>
      <c r="F3" s="39"/>
      <c r="G3" s="39"/>
      <c r="H3" s="119"/>
    </row>
    <row r="4" spans="1:9" ht="22.5" customHeight="1">
      <c r="A4" s="14" t="s">
        <v>32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59</v>
      </c>
      <c r="B6" s="71"/>
      <c r="C6" s="58" t="s">
        <v>74</v>
      </c>
      <c r="D6" s="59"/>
      <c r="E6" s="3" t="s">
        <v>6</v>
      </c>
      <c r="F6" s="6">
        <v>310000</v>
      </c>
      <c r="G6" s="3">
        <v>1</v>
      </c>
      <c r="H6" s="6">
        <f>F6*G6</f>
        <v>310000</v>
      </c>
      <c r="I6" s="2"/>
    </row>
    <row r="7" spans="1:9" ht="24" customHeight="1">
      <c r="A7" s="72"/>
      <c r="B7" s="73"/>
      <c r="C7" s="58" t="s">
        <v>84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72"/>
      <c r="B10" s="73"/>
      <c r="C10" s="58" t="s">
        <v>83</v>
      </c>
      <c r="D10" s="59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72"/>
      <c r="B11" s="73"/>
      <c r="C11" s="60"/>
      <c r="D11" s="61"/>
      <c r="E11" s="3" t="s">
        <v>43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75</v>
      </c>
      <c r="D12" s="59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31.5" customHeight="1">
      <c r="A13" s="72"/>
      <c r="B13" s="73"/>
      <c r="C13" s="52" t="s">
        <v>43</v>
      </c>
      <c r="D13" s="53"/>
      <c r="E13" s="3" t="s">
        <v>63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64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2"/>
      <c r="B15" s="73"/>
      <c r="C15" s="52" t="s">
        <v>76</v>
      </c>
      <c r="D15" s="53"/>
      <c r="E15" s="3" t="s">
        <v>65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68</v>
      </c>
      <c r="D17" s="64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72</v>
      </c>
      <c r="D18" s="64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62</v>
      </c>
      <c r="B21" s="75"/>
      <c r="C21" s="49" t="s">
        <v>79</v>
      </c>
      <c r="D21" s="49"/>
      <c r="E21" s="65">
        <f>SUM(H6:H20)</f>
        <v>1259000</v>
      </c>
      <c r="F21" s="65"/>
      <c r="G21" s="24">
        <v>1</v>
      </c>
      <c r="H21" s="125" t="s">
        <v>13</v>
      </c>
      <c r="I21" s="2"/>
    </row>
    <row r="22" spans="1:9" ht="12.75" customHeight="1">
      <c r="A22" s="76"/>
      <c r="B22" s="77"/>
      <c r="C22" s="49"/>
      <c r="D22" s="49"/>
      <c r="E22" s="65">
        <f>E21*G21</f>
        <v>1259000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16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80</v>
      </c>
      <c r="D25" s="53"/>
      <c r="E25" s="5" t="s">
        <v>81</v>
      </c>
      <c r="F25" s="6">
        <v>350000</v>
      </c>
      <c r="G25" s="3">
        <v>1</v>
      </c>
      <c r="H25" s="6">
        <f>F25*G25</f>
        <v>350000</v>
      </c>
      <c r="I25" s="2"/>
    </row>
    <row r="26" spans="1:9" ht="25.15" customHeight="1">
      <c r="A26" s="98" t="s">
        <v>73</v>
      </c>
      <c r="B26" s="99"/>
      <c r="C26" s="81" t="s">
        <v>87</v>
      </c>
      <c r="D26" s="81"/>
      <c r="E26" s="5" t="s">
        <v>86</v>
      </c>
      <c r="F26" s="6">
        <v>25000</v>
      </c>
      <c r="G26" s="3">
        <v>1</v>
      </c>
      <c r="H26" s="6">
        <f>F26*G26</f>
        <v>25000</v>
      </c>
      <c r="I26" s="2"/>
    </row>
    <row r="27" spans="1:9">
      <c r="A27" s="100"/>
      <c r="B27" s="101"/>
      <c r="C27" s="81" t="s">
        <v>88</v>
      </c>
      <c r="D27" s="81"/>
      <c r="E27" s="5" t="s">
        <v>89</v>
      </c>
      <c r="F27" s="6">
        <v>32000</v>
      </c>
      <c r="G27" s="3">
        <v>1</v>
      </c>
      <c r="H27" s="6">
        <f t="shared" ref="H27:H33" si="1">F27*G27</f>
        <v>32000</v>
      </c>
      <c r="I27" s="2"/>
    </row>
    <row r="28" spans="1:9">
      <c r="A28" s="100"/>
      <c r="B28" s="101"/>
      <c r="C28" s="81" t="s">
        <v>90</v>
      </c>
      <c r="D28" s="81"/>
      <c r="E28" s="5" t="s">
        <v>92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0"/>
      <c r="B29" s="101"/>
      <c r="C29" s="81" t="s">
        <v>91</v>
      </c>
      <c r="D29" s="81"/>
      <c r="E29" s="5" t="s">
        <v>93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23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407000</v>
      </c>
      <c r="F34" s="67"/>
      <c r="G34" s="67"/>
      <c r="H34" s="123" t="s">
        <v>13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26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1666000</v>
      </c>
      <c r="G36" s="130"/>
      <c r="H36" s="9" t="s">
        <v>13</v>
      </c>
      <c r="I36" s="2"/>
    </row>
    <row r="37" spans="1:9" ht="16.5" customHeight="1">
      <c r="A37" s="96" t="s">
        <v>25</v>
      </c>
      <c r="B37" s="97"/>
      <c r="C37" s="84" t="b">
        <f>IF(F38="카드+현금",Sheet3!C9,IF(F38="현금+카드",Sheet3!C6))</f>
        <v>0</v>
      </c>
      <c r="D37" s="85"/>
      <c r="E37" s="8" t="s">
        <v>14</v>
      </c>
      <c r="F37" s="128">
        <f>F36*1.1-F36</f>
        <v>166600.00000000023</v>
      </c>
      <c r="G37" s="129"/>
      <c r="H37" s="10"/>
      <c r="I37" s="2"/>
    </row>
    <row r="38" spans="1:9" ht="17.25" customHeight="1">
      <c r="A38" s="96" t="s">
        <v>21</v>
      </c>
      <c r="B38" s="97"/>
      <c r="C38" s="109"/>
      <c r="D38" s="110"/>
      <c r="E38" s="8" t="s">
        <v>20</v>
      </c>
      <c r="F38" s="82" t="s">
        <v>58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22</v>
      </c>
      <c r="B39" s="105"/>
      <c r="C39" s="111">
        <f>SUM(C36:C37)-C38</f>
        <v>0</v>
      </c>
      <c r="D39" s="112"/>
      <c r="E39" s="21" t="s">
        <v>61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15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1832600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42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1666000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1282600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1666000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1666000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12" t="s">
        <v>29</v>
      </c>
      <c r="E1" s="12" t="s">
        <v>29</v>
      </c>
    </row>
    <row r="2" spans="1:5">
      <c r="A2" t="s">
        <v>40</v>
      </c>
      <c r="B2" t="s">
        <v>13</v>
      </c>
      <c r="C2" s="20" t="s">
        <v>57</v>
      </c>
      <c r="D2" t="s">
        <v>28</v>
      </c>
    </row>
    <row r="3" spans="1:5">
      <c r="A3" t="s">
        <v>18</v>
      </c>
      <c r="B3" t="s">
        <v>24</v>
      </c>
      <c r="C3" s="20" t="s">
        <v>56</v>
      </c>
      <c r="D3" s="13" t="s">
        <v>30</v>
      </c>
    </row>
    <row r="4" spans="1:5">
      <c r="A4" t="s">
        <v>19</v>
      </c>
      <c r="B4" s="11">
        <f>Sheet1!F36-(Sheet1!C36)</f>
        <v>1666000</v>
      </c>
    </row>
    <row r="5" spans="1:5">
      <c r="A5" t="s">
        <v>55</v>
      </c>
      <c r="B5" s="11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11">
        <v>60000</v>
      </c>
    </row>
    <row r="9" spans="1:5">
      <c r="A9" t="s">
        <v>38</v>
      </c>
      <c r="B9" s="11">
        <v>70000</v>
      </c>
    </row>
    <row r="10" spans="1:5">
      <c r="A10" t="s">
        <v>36</v>
      </c>
      <c r="B10" s="11">
        <v>80000</v>
      </c>
    </row>
    <row r="11" spans="1:5">
      <c r="A11" t="s">
        <v>37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2024-03-07T05:58:43Z</dcterms:modified>
</cp:coreProperties>
</file>