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A86B0DB8-9CE4-4EB7-BA60-040ECFCEDBFC}" xr6:coauthVersionLast="47" xr6:coauthVersionMax="47" xr10:uidLastSave="{2ED6B60F-D0A3-4245-A1D3-7E818F87F67A}"/>
  <bookViews>
    <workbookView xWindow="3615" yWindow="2040" windowWidth="19200" windowHeight="151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<sst xmlns="http://schemas.openxmlformats.org/spreadsheetml/2006/main" count="102" uniqueCount="88">
  <si>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</si>
  <si>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</si>
  <si>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</si>
  <si>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</si>
  <si>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</si>
  <si>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</si>
  <si>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</si>
  <si>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</si>
  <si>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</si>
  <si>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</si>
  <si>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</si>
  <si>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</si>
  <si>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</si>
  <si>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</si>
  <si>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</si>
  <si>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</si>
  <si>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</si>
  <si>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</si>
  <si>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</si>
  <si>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</si>
  <si>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</si>
  <si>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</si>
  <si>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</si>
  <si>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</si>
  <si>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</si>
  <si>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</si>
  <si>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</si>
  <si>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</si>
  <si>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</si>
  <si>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</si>
  <si>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</si>
  <si>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</si>
  <si>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</si>
  <si>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</si>
  <si>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</si>
  <si>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</si>
  <si>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</si>
  <si>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</si>
  <si>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</si>
  <si>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</si>
  <si>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</si>
  <si>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</si>
  <si>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</si>
  <si>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</si>
  <si>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</si>
  <si>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</si>
  <si>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</si>
  <si>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</si>
  <si>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</si>
  <si>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</si>
  <si>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</si>
  <si>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</si>
  <si>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</si>
  <si>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</si>
  <si>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</si>
  <si>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</si>
  <si>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</si>
  <si>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</si>
  <si>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</si>
  <si>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</si>
  <si>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</si>
  <si>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</si>
  <si>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</si>
  <si>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</si>
  <si>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</si>
  <si>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</si>
  <si>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</si>
  <si>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</si>
  <si>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</si>
  <si>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</si>
  <si>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</si>
  <si>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</si>
  <si>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</si>
  <si>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</si>
  <si>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정동진 기존고객님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</si>
  <si>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</si>
  <si>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</si>
  <si>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(8GB)</t>
    <phoneticPr fontId="1" type="noConversion"/>
  </si>
  <si>
    <t>기존 그래픽카드 사용</t>
    <phoneticPr fontId="1" type="noConversion"/>
  </si>
  <si>
    <t>기존케이스</t>
    <phoneticPr fontId="1" type="noConversion"/>
  </si>
  <si>
    <t>기존파워</t>
    <phoneticPr fontId="1" type="noConversion"/>
  </si>
  <si>
    <t>Western Digital WD Blue SN580 M.2 NVMe (500GB)</t>
    <phoneticPr fontId="1" type="noConversion"/>
  </si>
  <si>
    <t>상위SSD는 구매SSD보다 -7배이상빨라졌습니다.</t>
    <phoneticPr fontId="1" type="noConversion"/>
  </si>
  <si>
    <t>인텔 i5-14세대 14600KF 14코어+20쓰레드</t>
    <phoneticPr fontId="1" type="noConversion"/>
  </si>
  <si>
    <t>10700KF 8+16코어 (씨피유현재I5가 더높아요)</t>
    <phoneticPr fontId="1" type="noConversion"/>
  </si>
  <si>
    <t>D4 기존메모리 8+8 중고판매</t>
    <phoneticPr fontId="1" type="noConversion"/>
  </si>
  <si>
    <t>중고판매</t>
    <phoneticPr fontId="1" type="noConversion"/>
  </si>
  <si>
    <t>기존 z490메인보드 중고판매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</si>
</sst>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K23" sqref="K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74</v>
      </c>
      <c r="C1" s="41" t="s">
        <v>62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29">
        <v>1037787493</v>
      </c>
      <c r="C2" s="43"/>
      <c r="D2" s="44"/>
      <c r="E2" s="121"/>
      <c r="F2" s="39"/>
      <c r="G2" s="39"/>
      <c r="H2" s="122"/>
    </row>
    <row r="3" spans="1:9" ht="22.5" customHeight="1">
      <c r="A3" s="15" t="s">
        <v>35</v>
      </c>
      <c r="B3" s="16">
        <f ca="1">TODAY()</f>
        <v>45322</v>
      </c>
      <c r="C3" s="15" t="s">
        <v>36</v>
      </c>
      <c r="D3" s="18"/>
      <c r="E3" s="121"/>
      <c r="F3" s="39"/>
      <c r="G3" s="39"/>
      <c r="H3" s="122"/>
    </row>
    <row r="4" spans="1:9" ht="22.5" customHeight="1">
      <c r="A4" s="14" t="s">
        <v>33</v>
      </c>
      <c r="B4" s="47"/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2" t="s">
        <v>61</v>
      </c>
      <c r="B6" s="73"/>
      <c r="C6" s="58" t="s">
        <v>83</v>
      </c>
      <c r="D6" s="59"/>
      <c r="E6" s="3" t="s">
        <v>6</v>
      </c>
      <c r="F6" s="6">
        <v>428000</v>
      </c>
      <c r="G6" s="3">
        <v>1</v>
      </c>
      <c r="H6" s="6">
        <f>F6*G6</f>
        <v>428000</v>
      </c>
      <c r="I6" s="2"/>
    </row>
    <row r="7" spans="1:9" ht="24" customHeight="1">
      <c r="A7" s="74"/>
      <c r="B7" s="75"/>
      <c r="C7" s="58" t="s">
        <v>75</v>
      </c>
      <c r="D7" s="59"/>
      <c r="E7" s="22" t="s">
        <v>11</v>
      </c>
      <c r="F7" s="6">
        <v>45000</v>
      </c>
      <c r="G7" s="3">
        <v>1</v>
      </c>
      <c r="H7" s="6">
        <f t="shared" ref="H7:H20" si="0">F7*G7</f>
        <v>45000</v>
      </c>
      <c r="I7" s="2"/>
    </row>
    <row r="8" spans="1:9" ht="25.5" customHeight="1">
      <c r="A8" s="74"/>
      <c r="B8" s="75"/>
      <c r="C8" s="129" t="s">
        <v>76</v>
      </c>
      <c r="D8" s="130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74"/>
      <c r="B9" s="75"/>
      <c r="C9" s="58" t="s">
        <v>77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74"/>
      <c r="B10" s="75"/>
      <c r="C10" s="58" t="s">
        <v>78</v>
      </c>
      <c r="D10" s="59"/>
      <c r="E10" s="3" t="s">
        <v>9</v>
      </c>
      <c r="F10" s="6"/>
      <c r="G10" s="3">
        <v>1</v>
      </c>
      <c r="H10" s="6">
        <f t="shared" si="0"/>
        <v>0</v>
      </c>
      <c r="I10" s="2"/>
    </row>
    <row r="11" spans="1:9" ht="24" customHeight="1">
      <c r="A11" s="74"/>
      <c r="B11" s="75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4"/>
      <c r="B12" s="75"/>
      <c r="C12" s="62" t="s">
        <v>81</v>
      </c>
      <c r="D12" s="59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74"/>
      <c r="B13" s="75"/>
      <c r="C13" s="63" t="s">
        <v>82</v>
      </c>
      <c r="D13" s="64"/>
      <c r="E13" s="3"/>
      <c r="F13" s="6"/>
      <c r="G13" s="3"/>
      <c r="H13" s="6">
        <f t="shared" si="0"/>
        <v>0</v>
      </c>
      <c r="I13" s="2"/>
    </row>
    <row r="14" spans="1:9" ht="29.25" customHeight="1">
      <c r="A14" s="74"/>
      <c r="B14" s="75"/>
      <c r="C14" s="52" t="s">
        <v>79</v>
      </c>
      <c r="D14" s="53"/>
      <c r="E14" s="3" t="s">
        <v>65</v>
      </c>
      <c r="F14" s="6"/>
      <c r="G14" s="3">
        <v>1</v>
      </c>
      <c r="H14" s="6">
        <f t="shared" si="0"/>
        <v>0</v>
      </c>
      <c r="I14" s="2"/>
    </row>
    <row r="15" spans="1:9" ht="24" customHeight="1">
      <c r="A15" s="74"/>
      <c r="B15" s="75"/>
      <c r="C15" s="52" t="s">
        <v>80</v>
      </c>
      <c r="D15" s="53"/>
      <c r="E15" s="3" t="s">
        <v>66</v>
      </c>
      <c r="F15" s="6"/>
      <c r="G15" s="3">
        <v>1</v>
      </c>
      <c r="H15" s="6">
        <f t="shared" si="0"/>
        <v>0</v>
      </c>
      <c r="I15" s="2"/>
    </row>
    <row r="16" spans="1:9" ht="24" customHeight="1">
      <c r="A16" s="74"/>
      <c r="B16" s="75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4"/>
      <c r="B17" s="75"/>
      <c r="C17" s="65" t="s">
        <v>69</v>
      </c>
      <c r="D17" s="66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4"/>
      <c r="B18" s="75"/>
      <c r="C18" s="82" t="s">
        <v>73</v>
      </c>
      <c r="D18" s="66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4"/>
      <c r="B19" s="75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4"/>
      <c r="B20" s="75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6" t="s">
        <v>64</v>
      </c>
      <c r="B21" s="77"/>
      <c r="C21" s="49" t="s">
        <v>12</v>
      </c>
      <c r="D21" s="49"/>
      <c r="E21" s="67">
        <f>SUM(H6:H20)</f>
        <v>885000</v>
      </c>
      <c r="F21" s="67"/>
      <c r="G21" s="24">
        <v>1</v>
      </c>
      <c r="H21" s="128" t="s">
        <v>14</v>
      </c>
      <c r="I21" s="2"/>
    </row>
    <row r="22" spans="1:9" ht="12.75" customHeight="1">
      <c r="A22" s="78"/>
      <c r="B22" s="79"/>
      <c r="C22" s="49"/>
      <c r="D22" s="49"/>
      <c r="E22" s="67">
        <f>E21*G21</f>
        <v>885000</v>
      </c>
      <c r="F22" s="67"/>
      <c r="G22" s="67"/>
      <c r="H22" s="128"/>
      <c r="I22" s="2"/>
    </row>
    <row r="23" spans="1:9" ht="12.75" customHeight="1">
      <c r="A23" s="78"/>
      <c r="B23" s="79"/>
      <c r="C23" s="49"/>
      <c r="D23" s="49"/>
      <c r="E23" s="67"/>
      <c r="F23" s="67"/>
      <c r="G23" s="67"/>
      <c r="H23" s="128"/>
      <c r="I23" s="2"/>
    </row>
    <row r="24" spans="1:9" ht="17.25" customHeight="1">
      <c r="A24" s="78"/>
      <c r="B24" s="79"/>
      <c r="C24" s="95" t="s">
        <v>17</v>
      </c>
      <c r="D24" s="9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80"/>
      <c r="B25" s="81"/>
      <c r="C25" s="63" t="s">
        <v>84</v>
      </c>
      <c r="D25" s="64"/>
      <c r="E25" s="5" t="s">
        <v>86</v>
      </c>
      <c r="F25" s="6">
        <v>110000</v>
      </c>
      <c r="G25" s="3">
        <v>-1</v>
      </c>
      <c r="H25" s="6">
        <f>F25*G25</f>
        <v>-110000</v>
      </c>
      <c r="I25" s="2"/>
    </row>
    <row r="26" spans="1:9" ht="25.15" customHeight="1">
      <c r="A26" s="101" t="s">
        <v>59</v>
      </c>
      <c r="B26" s="102"/>
      <c r="C26" s="83" t="s">
        <v>85</v>
      </c>
      <c r="D26" s="83"/>
      <c r="E26" s="5" t="s">
        <v>86</v>
      </c>
      <c r="F26" s="6">
        <v>10000</v>
      </c>
      <c r="G26" s="3">
        <v>-2</v>
      </c>
      <c r="H26" s="6">
        <f>F26*G26</f>
        <v>-20000</v>
      </c>
      <c r="I26" s="2"/>
    </row>
    <row r="27" spans="1:9">
      <c r="A27" s="103"/>
      <c r="B27" s="104"/>
      <c r="C27" s="83" t="s">
        <v>87</v>
      </c>
      <c r="D27" s="83"/>
      <c r="E27" s="5" t="s">
        <v>86</v>
      </c>
      <c r="F27" s="6">
        <v>30000</v>
      </c>
      <c r="G27" s="3">
        <v>-1</v>
      </c>
      <c r="H27" s="6">
        <f t="shared" ref="H27:H33" si="1">F27*G27</f>
        <v>-30000</v>
      </c>
      <c r="I27" s="2"/>
    </row>
    <row r="28" spans="1:9">
      <c r="A28" s="103"/>
      <c r="B28" s="104"/>
      <c r="C28" s="84"/>
      <c r="D28" s="84"/>
      <c r="E28" s="5"/>
      <c r="F28" s="6"/>
      <c r="G28" s="3"/>
      <c r="H28" s="6">
        <f t="shared" si="1"/>
        <v>0</v>
      </c>
      <c r="I28" s="2"/>
    </row>
    <row r="29" spans="1:9">
      <c r="A29" s="103"/>
      <c r="B29" s="104"/>
      <c r="C29" s="84"/>
      <c r="D29" s="84"/>
      <c r="E29" s="5"/>
      <c r="F29" s="6"/>
      <c r="G29" s="3"/>
      <c r="H29" s="6">
        <f t="shared" si="1"/>
        <v>0</v>
      </c>
      <c r="I29" s="2"/>
    </row>
    <row r="30" spans="1:9">
      <c r="A30" s="103"/>
      <c r="B30" s="104"/>
      <c r="C30" s="84"/>
      <c r="D30" s="84"/>
      <c r="E30" s="5"/>
      <c r="F30" s="6"/>
      <c r="G30" s="3"/>
      <c r="H30" s="6">
        <f t="shared" si="1"/>
        <v>0</v>
      </c>
      <c r="I30" s="2"/>
    </row>
    <row r="31" spans="1:9">
      <c r="A31" s="103"/>
      <c r="B31" s="104"/>
      <c r="C31" s="84"/>
      <c r="D31" s="84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3"/>
      <c r="B32" s="104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5"/>
      <c r="B33" s="106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107" t="s">
        <v>24</v>
      </c>
      <c r="B34" s="108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68">
        <f>SUM(H25:H33)</f>
        <v>-160000</v>
      </c>
      <c r="F34" s="69"/>
      <c r="G34" s="69"/>
      <c r="H34" s="126" t="s">
        <v>14</v>
      </c>
      <c r="I34" s="2"/>
    </row>
    <row r="35" spans="1:9" ht="14.25" customHeight="1">
      <c r="A35" s="109"/>
      <c r="B35" s="110"/>
      <c r="C35" s="93"/>
      <c r="D35" s="94"/>
      <c r="E35" s="70"/>
      <c r="F35" s="71"/>
      <c r="G35" s="71"/>
      <c r="H35" s="127"/>
      <c r="I35" s="2"/>
    </row>
    <row r="36" spans="1:9" ht="16.5" customHeight="1">
      <c r="A36" s="99" t="s">
        <v>27</v>
      </c>
      <c r="B36" s="100"/>
      <c r="C36" s="89" t="b">
        <f>IF(F38="카드+현금",Sheet3!C11,IF(F38="현금+카드",Sheet3!C4))</f>
        <v>0</v>
      </c>
      <c r="D36" s="90"/>
      <c r="E36" s="8" t="s">
        <v>4</v>
      </c>
      <c r="F36" s="133">
        <f>SUM(E22,E34)</f>
        <v>725000</v>
      </c>
      <c r="G36" s="133"/>
      <c r="H36" s="9" t="s">
        <v>14</v>
      </c>
      <c r="I36" s="2"/>
    </row>
    <row r="37" spans="1:9" ht="16.5" customHeight="1">
      <c r="A37" s="99" t="s">
        <v>26</v>
      </c>
      <c r="B37" s="100"/>
      <c r="C37" s="87" t="b">
        <f>IF(F38="카드+현금",Sheet3!C9,IF(F38="현금+카드",Sheet3!C6))</f>
        <v>0</v>
      </c>
      <c r="D37" s="88"/>
      <c r="E37" s="8" t="s">
        <v>15</v>
      </c>
      <c r="F37" s="131">
        <f>F36*1.1-F36</f>
        <v>72500.000000000116</v>
      </c>
      <c r="G37" s="132"/>
      <c r="H37" s="10"/>
      <c r="I37" s="2"/>
    </row>
    <row r="38" spans="1:9" ht="17.25" customHeight="1">
      <c r="A38" s="99" t="s">
        <v>22</v>
      </c>
      <c r="B38" s="100"/>
      <c r="C38" s="112"/>
      <c r="D38" s="113"/>
      <c r="E38" s="8" t="s">
        <v>21</v>
      </c>
      <c r="F38" s="85" t="s">
        <v>60</v>
      </c>
      <c r="G38" s="8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21" t="s">
        <v>63</v>
      </c>
      <c r="F39" s="135">
        <v>7500</v>
      </c>
      <c r="G39" s="136"/>
      <c r="H39" s="137"/>
      <c r="I39" s="2"/>
    </row>
    <row r="40" spans="1:9" ht="20.25" customHeight="1">
      <c r="A40" s="109"/>
      <c r="B40" s="110"/>
      <c r="C40" s="116"/>
      <c r="D40" s="117"/>
      <c r="E40" s="25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790000</v>
      </c>
      <c r="G40" s="13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-7500.0000000001164</v>
      </c>
      <c r="I41" s="2"/>
    </row>
    <row r="42" spans="1:9" ht="16.5" customHeight="1">
      <c r="B42" s="35"/>
      <c r="C42" s="2"/>
      <c r="D42" s="2"/>
      <c r="E42" s="111"/>
      <c r="F42" s="111"/>
      <c r="G42" s="111"/>
      <c r="H42" s="111"/>
      <c r="I42" s="2"/>
    </row>
    <row r="43" spans="1:9">
      <c r="A43" s="39"/>
      <c r="B43" s="39"/>
      <c r="C43" s="2"/>
      <c r="D43" s="2"/>
      <c r="E43" s="111"/>
      <c r="F43" s="111"/>
      <c r="G43" s="111"/>
      <c r="H43" s="111"/>
      <c r="I43" s="2"/>
    </row>
    <row r="44" spans="1:9">
      <c r="C44" s="2"/>
      <c r="D44" s="2"/>
      <c r="E44" s="111"/>
      <c r="F44" s="111"/>
      <c r="G44" s="111"/>
      <c r="H44" s="111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725000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247500.00000000003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725000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2024-01-31T03:53:00Z</dcterms:modified>
</cp:coreProperties>
</file>