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651811E-F6D1-4144-8F16-2F2A406D605E}" xr6:coauthVersionLast="47" xr6:coauthVersionMax="47" xr10:uidLastSave="{67C3E603-8590-4D0F-9D5B-2B3F8B7C367A}"/>
  <bookViews>
    <workbookView xWindow="33975" yWindow="345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<sst xmlns="http://schemas.openxmlformats.org/spreadsheetml/2006/main" count="88" uniqueCount="74">
  <si>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</si>
  <si>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</si>
  <si>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</si>
  <si>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</si>
  <si>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</si>
  <si>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</si>
  <si>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</si>
  <si>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</si>
  <si>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</si>
  <si>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</si>
  <si>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</si>
  <si>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</si>
  <si>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</si>
  <si>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</si>
  <si>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</si>
  <si>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</si>
  <si>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</si>
  <si>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</si>
  <si>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</si>
  <si>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</si>
  <si>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</si>
  <si>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</si>
  <si>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</si>
  <si>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</si>
  <si>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</si>
  <si>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</si>
  <si>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</si>
  <si>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</si>
  <si>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</si>
  <si>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</si>
  <si>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</si>
  <si>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</si>
  <si>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</si>
  <si>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</si>
  <si>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</si>
  <si>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</si>
  <si>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</si>
  <si>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</si>
  <si>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</si>
  <si>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</si>
  <si>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</si>
  <si>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</si>
  <si>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</si>
  <si>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</si>
  <si>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</si>
  <si>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</si>
  <si>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</si>
  <si>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</si>
  <si>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</si>
  <si>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</si>
  <si>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</si>
  <si>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</si>
  <si>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</si>
  <si>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</si>
  <si>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</si>
  <si>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</si>
  <si>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</si>
  <si>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</si>
  <si>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</si>
  <si>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박승석고객님</t>
    <phoneticPr fontId="1" type="noConversion"/>
  </si>
  <si>
    <t>기존 PC DDR3 4GX2=8GB</t>
    <phoneticPr fontId="1" type="noConversion"/>
  </si>
  <si>
    <t>메모리</t>
    <phoneticPr fontId="1" type="noConversion"/>
  </si>
  <si>
    <t>4세대컴퓨터 점검 셋팅</t>
    <phoneticPr fontId="1" type="noConversion"/>
  </si>
  <si>
    <t>셋팅</t>
    <phoneticPr fontId="1" type="noConversion"/>
  </si>
  <si>
    <t>드라이버 셋팅</t>
    <phoneticPr fontId="1" type="noConversion"/>
  </si>
  <si>
    <t>I5 8500 메모리 DDR4 8GB 추가</t>
    <phoneticPr fontId="1" type="noConversion"/>
  </si>
  <si>
    <t>내부 점검</t>
    <phoneticPr fontId="1" type="noConversion"/>
  </si>
  <si>
    <t>내부 점검 및 드라이버 업데이트</t>
    <phoneticPr fontId="1" type="noConversion"/>
  </si>
  <si>
    <t>업데이트</t>
    <phoneticPr fontId="1" type="noConversion"/>
  </si>
  <si>
    <t>메모리 8GB D4 서비스</t>
    <phoneticPr fontId="1" type="noConversion"/>
  </si>
  <si>
    <t>기존 메모리8GB 폐기 (2EA)</t>
    <phoneticPr fontId="1" type="noConversion"/>
  </si>
  <si>
    <t>메인보드</t>
    <phoneticPr fontId="1" type="noConversion"/>
  </si>
  <si>
    <t>할인금</t>
    <phoneticPr fontId="1" type="noConversion"/>
  </si>
  <si>
    <t>기가바이트 H310M 메인보드 교체(중고)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</si>
</sst>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34</v>
      </c>
      <c r="B1" s="19" t="s">
        <v>59</v>
      </c>
      <c r="C1" s="113" t="s">
        <v>56</v>
      </c>
      <c r="D1" s="114"/>
      <c r="E1" s="47"/>
      <c r="F1" s="48"/>
      <c r="G1" s="48"/>
      <c r="H1" s="49"/>
    </row>
    <row r="2" spans="1:9" ht="22.5" customHeight="1">
      <c r="A2" s="15" t="s">
        <v>28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29</v>
      </c>
      <c r="B3" s="16">
        <f ca="1">TODAY()</f>
        <v>45334</v>
      </c>
      <c r="C3" s="15" t="s">
        <v>30</v>
      </c>
      <c r="D3" s="18"/>
      <c r="E3" s="50"/>
      <c r="F3" s="51"/>
      <c r="G3" s="51"/>
      <c r="H3" s="52"/>
    </row>
    <row r="4" spans="1:9" ht="22.5" customHeight="1">
      <c r="A4" s="14" t="s">
        <v>27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55</v>
      </c>
      <c r="B6" s="102"/>
      <c r="C6" s="61" t="s">
        <v>60</v>
      </c>
      <c r="D6" s="62"/>
      <c r="E6" s="3" t="s">
        <v>61</v>
      </c>
      <c r="F6" s="6">
        <v>10000</v>
      </c>
      <c r="G6" s="3">
        <v>2</v>
      </c>
      <c r="H6" s="6">
        <f>F6*G6</f>
        <v>20000</v>
      </c>
      <c r="I6" s="2"/>
    </row>
    <row r="7" spans="1:9" ht="24" customHeight="1">
      <c r="A7" s="103"/>
      <c r="B7" s="104"/>
      <c r="C7" s="61" t="s">
        <v>62</v>
      </c>
      <c r="D7" s="62"/>
      <c r="E7" s="22" t="s">
        <v>63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3"/>
      <c r="B8" s="104"/>
      <c r="C8" s="63" t="s">
        <v>66</v>
      </c>
      <c r="D8" s="64"/>
      <c r="E8" s="3"/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1" t="s">
        <v>64</v>
      </c>
      <c r="D9" s="62"/>
      <c r="E9" s="3"/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65</v>
      </c>
      <c r="D10" s="62"/>
      <c r="E10" s="3" t="s">
        <v>61</v>
      </c>
      <c r="F10" s="6">
        <v>30000</v>
      </c>
      <c r="G10" s="3">
        <v>1</v>
      </c>
      <c r="H10" s="6">
        <f t="shared" si="0"/>
        <v>30000</v>
      </c>
      <c r="I10" s="2"/>
    </row>
    <row r="11" spans="1:9" ht="24" customHeight="1">
      <c r="A11" s="103"/>
      <c r="B11" s="104"/>
      <c r="C11" s="126" t="s">
        <v>67</v>
      </c>
      <c r="D11" s="127"/>
      <c r="E11" s="3" t="s">
        <v>68</v>
      </c>
      <c r="F11" s="6">
        <v>20000</v>
      </c>
      <c r="G11" s="3">
        <v>1</v>
      </c>
      <c r="H11" s="6">
        <f t="shared" si="0"/>
        <v>20000</v>
      </c>
      <c r="I11" s="2"/>
    </row>
    <row r="12" spans="1:9" ht="24" customHeight="1">
      <c r="A12" s="103"/>
      <c r="B12" s="104"/>
      <c r="C12" s="128" t="s">
        <v>70</v>
      </c>
      <c r="D12" s="62"/>
      <c r="E12" s="3"/>
      <c r="F12" s="6"/>
      <c r="G12" s="3"/>
      <c r="H12" s="6">
        <f t="shared" si="0"/>
        <v>0</v>
      </c>
      <c r="I12" s="2"/>
    </row>
    <row r="13" spans="1:9" ht="31.5" customHeight="1">
      <c r="A13" s="103"/>
      <c r="B13" s="104"/>
      <c r="C13" s="92" t="s">
        <v>69</v>
      </c>
      <c r="D13" s="93"/>
      <c r="E13" s="3" t="s">
        <v>61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3"/>
      <c r="B14" s="104"/>
      <c r="C14" s="92" t="s">
        <v>73</v>
      </c>
      <c r="D14" s="93"/>
      <c r="E14" s="3" t="s">
        <v>71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3"/>
      <c r="B15" s="104"/>
      <c r="C15" s="92"/>
      <c r="D15" s="93"/>
      <c r="E15" s="3"/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2"/>
      <c r="D16" s="123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E17" s="4"/>
      <c r="F17" s="7"/>
      <c r="G17" s="4"/>
      <c r="H17" s="6">
        <f t="shared" si="0"/>
        <v>0</v>
      </c>
      <c r="I17" s="2"/>
    </row>
    <row r="18" spans="1:9">
      <c r="A18" s="103"/>
      <c r="B18" s="104"/>
      <c r="C18" s="129"/>
      <c r="D18" s="130"/>
      <c r="E18" s="4"/>
      <c r="F18" s="7"/>
      <c r="G18" s="4"/>
      <c r="H18" s="6">
        <f t="shared" si="0"/>
        <v>0</v>
      </c>
      <c r="I18" s="2"/>
    </row>
    <row r="19" spans="1:9">
      <c r="A19" s="103"/>
      <c r="B19" s="104"/>
      <c r="C19" s="124"/>
      <c r="D19" s="125"/>
      <c r="E19" s="3"/>
      <c r="F19" s="7"/>
      <c r="G19" s="4"/>
      <c r="H19" s="6">
        <f t="shared" si="0"/>
        <v>0</v>
      </c>
      <c r="I19" s="2"/>
    </row>
    <row r="20" spans="1:9">
      <c r="A20" s="103"/>
      <c r="B20" s="104"/>
      <c r="C20" s="120"/>
      <c r="D20" s="121"/>
      <c r="E20" s="4" t="s">
        <v>72</v>
      </c>
      <c r="F20" s="7">
        <v>15000</v>
      </c>
      <c r="G20" s="4">
        <v>-1</v>
      </c>
      <c r="H20" s="6">
        <f t="shared" si="0"/>
        <v>-15000</v>
      </c>
      <c r="I20" s="2"/>
    </row>
    <row r="21" spans="1:9" ht="12.75" customHeight="1">
      <c r="A21" s="105" t="s">
        <v>58</v>
      </c>
      <c r="B21" s="106"/>
      <c r="C21" s="119" t="s">
        <v>6</v>
      </c>
      <c r="D21" s="119"/>
      <c r="E21" s="96">
        <f>SUM(H6:H20)</f>
        <v>160000</v>
      </c>
      <c r="F21" s="96"/>
      <c r="G21" s="24">
        <v>1</v>
      </c>
      <c r="H21" s="58" t="s">
        <v>8</v>
      </c>
      <c r="I21" s="2"/>
    </row>
    <row r="22" spans="1:9" ht="12.75" customHeight="1">
      <c r="A22" s="107"/>
      <c r="B22" s="108"/>
      <c r="C22" s="119"/>
      <c r="D22" s="119"/>
      <c r="E22" s="96">
        <f>E21*G21</f>
        <v>160000</v>
      </c>
      <c r="F22" s="96"/>
      <c r="G22" s="96"/>
      <c r="H22" s="58"/>
      <c r="I22" s="2"/>
    </row>
    <row r="23" spans="1:9" ht="12.75" customHeight="1">
      <c r="A23" s="107"/>
      <c r="B23" s="108"/>
      <c r="C23" s="119"/>
      <c r="D23" s="119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11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53</v>
      </c>
      <c r="B26" s="75"/>
      <c r="C26" s="111"/>
      <c r="D26" s="111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1"/>
      <c r="D27" s="111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1"/>
      <c r="D28" s="111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1"/>
      <c r="D29" s="111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1"/>
      <c r="D30" s="111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1"/>
      <c r="D31" s="11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18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8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160000</v>
      </c>
      <c r="G36" s="67"/>
      <c r="H36" s="9" t="s">
        <v>8</v>
      </c>
      <c r="I36" s="2"/>
    </row>
    <row r="37" spans="1:9" ht="16.5" customHeight="1">
      <c r="A37" s="72" t="s">
        <v>20</v>
      </c>
      <c r="B37" s="73"/>
      <c r="C37" s="82" t="b">
        <f>IF(F38="카드+현금",Sheet3!C9,IF(F38="현금+카드",Sheet3!C6))</f>
        <v>0</v>
      </c>
      <c r="D37" s="83"/>
      <c r="E37" s="8" t="s">
        <v>9</v>
      </c>
      <c r="F37" s="65">
        <f>F36*1.1-F36</f>
        <v>16000</v>
      </c>
      <c r="G37" s="66"/>
      <c r="H37" s="10"/>
      <c r="I37" s="2"/>
    </row>
    <row r="38" spans="1:9" ht="17.25" customHeight="1">
      <c r="A38" s="72" t="s">
        <v>16</v>
      </c>
      <c r="B38" s="73"/>
      <c r="C38" s="41"/>
      <c r="D38" s="42"/>
      <c r="E38" s="8" t="s">
        <v>15</v>
      </c>
      <c r="F38" s="80" t="s">
        <v>54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17</v>
      </c>
      <c r="B39" s="38"/>
      <c r="C39" s="43">
        <f>SUM(C36:C37)-C38</f>
        <v>0</v>
      </c>
      <c r="D39" s="44"/>
      <c r="E39" s="21" t="s">
        <v>57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10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176000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2" t="s">
        <v>38</v>
      </c>
      <c r="G41" s="112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35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8:D18"/>
    <mergeCell ref="E21:F21"/>
    <mergeCell ref="E22:G23"/>
    <mergeCell ref="E34:G35"/>
    <mergeCell ref="A6:B20"/>
    <mergeCell ref="A21:B25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48</v>
      </c>
      <c r="B3" s="51"/>
      <c r="C3" s="51"/>
      <c r="E3" t="s">
        <v>41</v>
      </c>
      <c r="F3">
        <f>Sheet1!F36</f>
        <v>160000</v>
      </c>
    </row>
    <row r="4" spans="1:7">
      <c r="A4" t="s">
        <v>47</v>
      </c>
      <c r="B4" s="30" t="s">
        <v>45</v>
      </c>
      <c r="C4" s="32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3">
        <f>(F3-C4)*C5</f>
        <v>-374000.00000000006</v>
      </c>
      <c r="D6" t="s">
        <v>44</v>
      </c>
    </row>
    <row r="8" spans="1:7">
      <c r="A8" s="51" t="s">
        <v>49</v>
      </c>
      <c r="B8" s="51"/>
      <c r="C8" s="51"/>
    </row>
    <row r="9" spans="1:7">
      <c r="A9" t="s">
        <v>47</v>
      </c>
      <c r="B9" s="31" t="s">
        <v>46</v>
      </c>
      <c r="C9" s="34"/>
      <c r="D9" t="s">
        <v>42</v>
      </c>
      <c r="G9" s="33">
        <f>((F3*C10)-C9)/C10</f>
        <v>160000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3">
        <f>ROUND(G9,-3)</f>
        <v>160000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160000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2024-01-27T09:06:10Z</cp:lastPrinted>
  <dcterms:created xsi:type="dcterms:W3CDTF">2019-03-28T03:58:09Z</dcterms:created>
  <dcterms:modified xsi:type="dcterms:W3CDTF">2024-02-12T03:39:15Z</dcterms:modified>
</cp:coreProperties>
</file>