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6467CDF-45FC-438D-AF1E-87B2B229879D}" xr6:coauthVersionLast="47" xr6:coauthVersionMax="47" xr10:uidLastSave="{00000000-0000-0000-0000-000000000000}"/>
  <bookViews>
    <workbookView xWindow="2265" yWindow="0" windowWidth="21600" windowHeight="149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<sst xmlns="http://schemas.openxmlformats.org/spreadsheetml/2006/main" count="106" uniqueCount="93">
  <si>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</si>
  <si>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</si>
  <si>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</si>
  <si>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</si>
  <si>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</si>
  <si>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</si>
  <si>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</si>
  <si>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</si>
  <si>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</si>
  <si>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</si>
  <si>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</si>
  <si>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</si>
  <si>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</si>
  <si>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</si>
  <si>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</si>
  <si>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</si>
  <si>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</si>
  <si>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</si>
  <si>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</si>
  <si>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</si>
  <si>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</si>
  <si>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</si>
  <si>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</si>
  <si>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</si>
  <si>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</si>
  <si>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</si>
  <si>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</si>
  <si>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</si>
  <si>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</si>
  <si>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</si>
  <si>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</si>
  <si>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</si>
  <si>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</si>
  <si>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</si>
  <si>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</si>
  <si>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</si>
  <si>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</si>
  <si>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</si>
  <si>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</si>
  <si>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</si>
  <si>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</si>
  <si>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</si>
  <si>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</si>
  <si>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</si>
  <si>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</si>
  <si>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</si>
  <si>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</si>
  <si>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</si>
  <si>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</si>
  <si>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</si>
  <si>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</si>
  <si>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</si>
  <si>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</si>
  <si>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</si>
  <si>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</si>
  <si>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</si>
  <si>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</si>
  <si>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</si>
  <si>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</si>
  <si>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</si>
  <si>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</si>
  <si>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</si>
  <si>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</si>
  <si>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</si>
  <si>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</si>
  <si>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</si>
  <si>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</si>
  <si>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</si>
  <si>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</si>
  <si>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</si>
  <si>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</si>
  <si>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</si>
  <si>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</si>
  <si>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</si>
  <si>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</si>
  <si>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</si>
  <si>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 6코어12쓰레드</t>
    <phoneticPr fontId="1" type="noConversion"/>
  </si>
  <si>
    <t>인텔 정품쿨러 활용</t>
    <phoneticPr fontId="1" type="noConversion"/>
  </si>
  <si>
    <t>MSI PRO H610M-E DDR4</t>
    <phoneticPr fontId="1" type="noConversion"/>
  </si>
  <si>
    <t>삼성전자 DDR4-3200 (8GB)</t>
    <phoneticPr fontId="1" type="noConversion"/>
  </si>
  <si>
    <t>인텔 UHD 730 내장그래픽 탑재</t>
    <phoneticPr fontId="1" type="noConversion"/>
  </si>
  <si>
    <t>/</t>
    <phoneticPr fontId="1" type="noConversion"/>
  </si>
  <si>
    <t>인텔 SOLIDIGM 670p M.2 NVMe (512GB)</t>
    <phoneticPr fontId="1" type="noConversion"/>
  </si>
  <si>
    <t xml:space="preserve">미니타워 블랙 </t>
    <phoneticPr fontId="1" type="noConversion"/>
  </si>
  <si>
    <t>마이크로닉스 SG-400D12S 80+인증 정격브랜드</t>
    <phoneticPr fontId="1" type="noConversion"/>
  </si>
  <si>
    <t>사무용 키보드+마우스셋트 (유선)</t>
    <phoneticPr fontId="1" type="noConversion"/>
  </si>
  <si>
    <t>마우스패드 (두꺼운걸로)</t>
    <phoneticPr fontId="1" type="noConversion"/>
  </si>
  <si>
    <t>퀵 배송비 서비스</t>
    <phoneticPr fontId="1" type="noConversion"/>
  </si>
  <si>
    <t>키보드</t>
    <phoneticPr fontId="1" type="noConversion"/>
  </si>
  <si>
    <t>마우스패드</t>
    <phoneticPr fontId="1" type="noConversion"/>
  </si>
  <si>
    <t>배송비</t>
    <phoneticPr fontId="1" type="noConversion"/>
  </si>
  <si>
    <t>2월중순 결재예정</t>
    <phoneticPr fontId="1" type="noConversion"/>
  </si>
  <si>
    <t>최현우님 I5내장그래픽(올림픽아파트)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</si>
</sst>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9" sqref="E9: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92</v>
      </c>
      <c r="C1" s="109" t="s">
        <v>62</v>
      </c>
      <c r="D1" s="110"/>
      <c r="E1" s="47"/>
      <c r="F1" s="48"/>
      <c r="G1" s="48"/>
      <c r="H1" s="49"/>
    </row>
    <row r="2" spans="1:9" ht="22.5" customHeight="1">
      <c r="A2" s="15" t="s">
        <v>34</v>
      </c>
      <c r="B2" s="29">
        <v>1057672523</v>
      </c>
      <c r="C2" s="111"/>
      <c r="D2" s="112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45315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3"/>
      <c r="C4" s="113"/>
      <c r="D4" s="114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95" t="s">
        <v>61</v>
      </c>
      <c r="B6" s="96"/>
      <c r="C6" s="61" t="s">
        <v>76</v>
      </c>
      <c r="D6" s="62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97"/>
      <c r="B7" s="98"/>
      <c r="C7" s="61" t="s">
        <v>77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97"/>
      <c r="B8" s="98"/>
      <c r="C8" s="63" t="s">
        <v>78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97"/>
      <c r="B9" s="98"/>
      <c r="C9" s="61" t="s">
        <v>79</v>
      </c>
      <c r="D9" s="62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97"/>
      <c r="B10" s="98"/>
      <c r="C10" s="61" t="s">
        <v>80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7"/>
      <c r="B11" s="98"/>
      <c r="C11" s="122" t="s">
        <v>81</v>
      </c>
      <c r="D11" s="123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97"/>
      <c r="B12" s="98"/>
      <c r="C12" s="124" t="s">
        <v>82</v>
      </c>
      <c r="D12" s="62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31.5" customHeight="1">
      <c r="A13" s="97"/>
      <c r="B13" s="98"/>
      <c r="C13" s="86" t="s">
        <v>81</v>
      </c>
      <c r="D13" s="87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97"/>
      <c r="B14" s="98"/>
      <c r="C14" s="86" t="s">
        <v>83</v>
      </c>
      <c r="D14" s="87"/>
      <c r="E14" s="3" t="s">
        <v>67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97"/>
      <c r="B15" s="98"/>
      <c r="C15" s="86" t="s">
        <v>84</v>
      </c>
      <c r="D15" s="87"/>
      <c r="E15" s="3" t="s">
        <v>68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97"/>
      <c r="B16" s="98"/>
      <c r="C16" s="118"/>
      <c r="D16" s="119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97"/>
      <c r="B17" s="98"/>
      <c r="C17" s="125" t="s">
        <v>71</v>
      </c>
      <c r="D17" s="106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97"/>
      <c r="B18" s="98"/>
      <c r="C18" s="105" t="s">
        <v>75</v>
      </c>
      <c r="D18" s="106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97"/>
      <c r="B19" s="98"/>
      <c r="C19" s="120" t="s">
        <v>72</v>
      </c>
      <c r="D19" s="121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97"/>
      <c r="B20" s="98"/>
      <c r="C20" s="116"/>
      <c r="D20" s="117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99" t="s">
        <v>65</v>
      </c>
      <c r="B21" s="100"/>
      <c r="C21" s="115" t="s">
        <v>12</v>
      </c>
      <c r="D21" s="115"/>
      <c r="E21" s="90">
        <f>SUM(H6:H20)</f>
        <v>565000</v>
      </c>
      <c r="F21" s="90"/>
      <c r="G21" s="24">
        <v>2</v>
      </c>
      <c r="H21" s="58" t="s">
        <v>14</v>
      </c>
      <c r="I21" s="2"/>
    </row>
    <row r="22" spans="1:9" ht="12.75" customHeight="1">
      <c r="A22" s="101"/>
      <c r="B22" s="102"/>
      <c r="C22" s="115"/>
      <c r="D22" s="115"/>
      <c r="E22" s="90">
        <f>E21*G21</f>
        <v>1130000</v>
      </c>
      <c r="F22" s="90"/>
      <c r="G22" s="90"/>
      <c r="H22" s="58"/>
      <c r="I22" s="2"/>
    </row>
    <row r="23" spans="1:9" ht="12.75" customHeight="1">
      <c r="A23" s="101"/>
      <c r="B23" s="102"/>
      <c r="C23" s="115"/>
      <c r="D23" s="115"/>
      <c r="E23" s="90"/>
      <c r="F23" s="90"/>
      <c r="G23" s="90"/>
      <c r="H23" s="58"/>
      <c r="I23" s="2"/>
    </row>
    <row r="24" spans="1:9" ht="17.25" customHeight="1">
      <c r="A24" s="101"/>
      <c r="B24" s="102"/>
      <c r="C24" s="84" t="s">
        <v>17</v>
      </c>
      <c r="D24" s="85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3"/>
      <c r="B25" s="104"/>
      <c r="C25" s="86" t="s">
        <v>85</v>
      </c>
      <c r="D25" s="87"/>
      <c r="E25" s="5" t="s">
        <v>88</v>
      </c>
      <c r="F25" s="6">
        <v>0</v>
      </c>
      <c r="G25" s="3">
        <v>2</v>
      </c>
      <c r="H25" s="6">
        <f>F25*G25</f>
        <v>0</v>
      </c>
      <c r="I25" s="2"/>
    </row>
    <row r="26" spans="1:9" ht="25.15" customHeight="1">
      <c r="A26" s="126"/>
      <c r="B26" s="127"/>
      <c r="C26" s="107" t="s">
        <v>86</v>
      </c>
      <c r="D26" s="107"/>
      <c r="E26" s="5" t="s">
        <v>89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128"/>
      <c r="B27" s="129"/>
      <c r="C27" s="107" t="s">
        <v>87</v>
      </c>
      <c r="D27" s="107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28"/>
      <c r="B28" s="129"/>
      <c r="C28" s="107"/>
      <c r="D28" s="107"/>
      <c r="E28" s="5"/>
      <c r="F28" s="6"/>
      <c r="G28" s="3"/>
      <c r="H28" s="6">
        <f t="shared" si="1"/>
        <v>0</v>
      </c>
      <c r="I28" s="2"/>
    </row>
    <row r="29" spans="1:9">
      <c r="A29" s="128"/>
      <c r="B29" s="129"/>
      <c r="C29" s="107"/>
      <c r="D29" s="107"/>
      <c r="E29" s="5"/>
      <c r="F29" s="6"/>
      <c r="G29" s="3"/>
      <c r="H29" s="6">
        <f t="shared" si="1"/>
        <v>0</v>
      </c>
      <c r="I29" s="2"/>
    </row>
    <row r="30" spans="1:9">
      <c r="A30" s="128"/>
      <c r="B30" s="129"/>
      <c r="C30" s="107"/>
      <c r="D30" s="107"/>
      <c r="E30" s="5"/>
      <c r="F30" s="6"/>
      <c r="G30" s="3"/>
      <c r="H30" s="6">
        <f t="shared" si="1"/>
        <v>0</v>
      </c>
      <c r="I30" s="2"/>
    </row>
    <row r="31" spans="1:9">
      <c r="A31" s="128"/>
      <c r="B31" s="129"/>
      <c r="C31" s="107" t="s">
        <v>91</v>
      </c>
      <c r="D31" s="10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28"/>
      <c r="B32" s="129"/>
      <c r="C32" s="88"/>
      <c r="D32" s="8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30"/>
      <c r="B33" s="131"/>
      <c r="C33" s="88"/>
      <c r="D33" s="89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1"/>
      <c r="E34" s="91">
        <f>SUM(H25:H33)</f>
        <v>0</v>
      </c>
      <c r="F34" s="92"/>
      <c r="G34" s="92"/>
      <c r="H34" s="56" t="s">
        <v>14</v>
      </c>
      <c r="I34" s="2"/>
    </row>
    <row r="35" spans="1:9" ht="14.25" customHeight="1">
      <c r="A35" s="39"/>
      <c r="B35" s="40"/>
      <c r="C35" s="82"/>
      <c r="D35" s="83"/>
      <c r="E35" s="93"/>
      <c r="F35" s="94"/>
      <c r="G35" s="94"/>
      <c r="H35" s="57"/>
      <c r="I35" s="2"/>
    </row>
    <row r="36" spans="1:9" ht="16.5" customHeight="1">
      <c r="A36" s="72" t="s">
        <v>27</v>
      </c>
      <c r="B36" s="73"/>
      <c r="C36" s="78" t="b">
        <f>IF(F38="카드+현금",Sheet3!C11,IF(F38="현금+카드",Sheet3!C4))</f>
        <v>0</v>
      </c>
      <c r="D36" s="79"/>
      <c r="E36" s="8" t="s">
        <v>4</v>
      </c>
      <c r="F36" s="67">
        <f>SUM(E22,E34)</f>
        <v>1130000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76" t="b">
        <f>IF(F38="카드+현금",Sheet3!C9,IF(F38="현금+카드",Sheet3!C6))</f>
        <v>0</v>
      </c>
      <c r="D37" s="77"/>
      <c r="E37" s="8" t="s">
        <v>15</v>
      </c>
      <c r="F37" s="65">
        <f>F36*1.1-F36</f>
        <v>113000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74" t="s">
        <v>60</v>
      </c>
      <c r="G38" s="75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1243000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08" t="s">
        <v>44</v>
      </c>
      <c r="G41" s="108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1130000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693000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1130000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1130000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1130000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2024-01-24T07:43:45Z</dcterms:modified>
</cp:coreProperties>
</file>