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D9C7F122-436D-4ED0-BAE2-337A5DAFADEA}" xr6:coauthVersionLast="47" xr6:coauthVersionMax="47" xr10:uidLastSave="{99B0285A-5062-4ECF-9710-770CE4F7322A}"/>
  <bookViews>
    <workbookView xWindow="1410" yWindow="435" windowWidth="21600" windowHeight="1516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<sst xmlns="http://schemas.openxmlformats.org/spreadsheetml/2006/main" count="105" uniqueCount="93">
  <si>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</si>
  <si>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</si>
  <si>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</si>
  <si>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</si>
  <si>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</si>
  <si>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</si>
  <si>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</si>
  <si>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</si>
  <si>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</si>
  <si>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</si>
  <si>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</si>
  <si>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</si>
  <si>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</si>
  <si>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</si>
  <si>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</si>
  <si>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</si>
  <si>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</si>
  <si>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</si>
  <si>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</si>
  <si>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</si>
  <si>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</si>
  <si>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</si>
  <si>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</si>
  <si>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</si>
  <si>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</si>
  <si>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</si>
  <si>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</si>
  <si>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</si>
  <si>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</si>
  <si>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</si>
  <si>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</si>
  <si>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</si>
  <si>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</si>
  <si>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</si>
  <si>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</si>
  <si>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</si>
  <si>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</si>
  <si>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</si>
  <si>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</si>
  <si>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</si>
  <si>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</si>
  <si>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</si>
  <si>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</si>
  <si>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</si>
  <si>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</si>
  <si>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</si>
  <si>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</si>
  <si>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</si>
  <si>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</si>
  <si>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</si>
  <si>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</si>
  <si>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</si>
  <si>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</si>
  <si>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</si>
  <si>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</si>
  <si>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</si>
  <si>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</si>
  <si>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</si>
  <si>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</si>
  <si>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</si>
  <si>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</si>
  <si>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</si>
  <si>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</si>
  <si>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</si>
  <si>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</si>
  <si>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</si>
  <si>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</si>
  <si>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</si>
  <si>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</si>
  <si>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</si>
  <si>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</si>
  <si>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</si>
  <si>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</si>
  <si>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</si>
  <si>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</si>
  <si>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</si>
  <si>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삼성 DDR4-3200 (8GB) 별도포장 업그레이드용</t>
    <phoneticPr fontId="1" type="noConversion"/>
  </si>
  <si>
    <t>메모리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</si>
  <si>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</si>
  <si>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</si>
  <si>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(8GB)</t>
    <phoneticPr fontId="1" type="noConversion"/>
  </si>
  <si>
    <t>인텔 SOLIDIGM 670p M.2 NVMe (512GB)</t>
    <phoneticPr fontId="1" type="noConversion"/>
  </si>
  <si>
    <t xml:space="preserve"> 태극 미니타워 (블랙)</t>
    <phoneticPr fontId="1" type="noConversion"/>
  </si>
  <si>
    <t>마이크로닉스 SG-400D12S 80+인증 정격브랜드</t>
    <phoneticPr fontId="1" type="noConversion"/>
  </si>
  <si>
    <t>인텔 UHD 730 내장그래픽</t>
    <phoneticPr fontId="1" type="noConversion"/>
  </si>
  <si>
    <t>사무용 키보드+마우스셋트 (유선)</t>
    <phoneticPr fontId="1" type="noConversion"/>
  </si>
  <si>
    <t>마우스패드 (두꺼운걸로)</t>
    <phoneticPr fontId="1" type="noConversion"/>
  </si>
  <si>
    <t>키보드</t>
    <phoneticPr fontId="1" type="noConversion"/>
  </si>
  <si>
    <t>마우스패드</t>
    <phoneticPr fontId="1" type="noConversion"/>
  </si>
  <si>
    <t>배송비</t>
    <phoneticPr fontId="1" type="noConversion"/>
  </si>
  <si>
    <t xml:space="preserve">퀵 배송비 서비스 </t>
    <phoneticPr fontId="1" type="noConversion"/>
  </si>
  <si>
    <t>최현우님(인텔 i5 내장그래픽)</t>
    <phoneticPr fontId="1" type="noConversion"/>
  </si>
  <si>
    <t>인텔 i5-12세대 12400 6코어12쓰레드 L3 18MB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</si>
</sst>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theme="1"/>
      <name val="HY헤드라인M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5" fillId="12" borderId="14" xfId="0" applyFont="1" applyFill="1" applyBorder="1" applyAlignment="1">
      <alignment horizontal="center" vertical="center" wrapText="1"/>
    </xf>
    <xf numFmtId="0" fontId="15" fillId="1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91</v>
      </c>
      <c r="C1" s="38" t="s">
        <v>62</v>
      </c>
      <c r="D1" s="39"/>
      <c r="E1" s="114"/>
      <c r="F1" s="115"/>
      <c r="G1" s="115"/>
      <c r="H1" s="116"/>
    </row>
    <row r="2" spans="1:9" ht="22.5" customHeight="1">
      <c r="A2" s="15" t="s">
        <v>34</v>
      </c>
      <c r="B2" s="29">
        <v>1057672523</v>
      </c>
      <c r="C2" s="40"/>
      <c r="D2" s="41"/>
      <c r="E2" s="117"/>
      <c r="F2" s="36"/>
      <c r="G2" s="36"/>
      <c r="H2" s="118"/>
    </row>
    <row r="3" spans="1:9" ht="22.5" customHeight="1">
      <c r="A3" s="15" t="s">
        <v>35</v>
      </c>
      <c r="B3" s="16">
        <f ca="1">TODAY()</f>
        <v>45448</v>
      </c>
      <c r="C3" s="15" t="s">
        <v>36</v>
      </c>
      <c r="D3" s="18"/>
      <c r="E3" s="117"/>
      <c r="F3" s="36"/>
      <c r="G3" s="36"/>
      <c r="H3" s="118"/>
    </row>
    <row r="4" spans="1:9" ht="22.5" customHeight="1">
      <c r="A4" s="14" t="s">
        <v>33</v>
      </c>
      <c r="B4" s="44"/>
      <c r="C4" s="44"/>
      <c r="D4" s="45"/>
      <c r="E4" s="119"/>
      <c r="F4" s="120"/>
      <c r="G4" s="120"/>
      <c r="H4" s="121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61</v>
      </c>
      <c r="B6" s="68"/>
      <c r="C6" s="55" t="s">
        <v>92</v>
      </c>
      <c r="D6" s="56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5" t="s">
        <v>79</v>
      </c>
      <c r="D8" s="126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31.5" customHeight="1">
      <c r="A13" s="69"/>
      <c r="B13" s="70"/>
      <c r="C13" s="49"/>
      <c r="D13" s="50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67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68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9"/>
      <c r="B16" s="70"/>
      <c r="C16" s="51"/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71</v>
      </c>
      <c r="D17" s="61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75</v>
      </c>
      <c r="D18" s="61"/>
      <c r="E18" s="4" t="s">
        <v>73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72</v>
      </c>
      <c r="D19" s="54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565000</v>
      </c>
      <c r="F21" s="62"/>
      <c r="G21" s="24">
        <v>3</v>
      </c>
      <c r="H21" s="124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1695000</v>
      </c>
      <c r="F22" s="62"/>
      <c r="G22" s="62"/>
      <c r="H22" s="124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4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91" t="s">
        <v>76</v>
      </c>
      <c r="D25" s="92"/>
      <c r="E25" s="5" t="s">
        <v>77</v>
      </c>
      <c r="F25" s="6">
        <v>28000</v>
      </c>
      <c r="G25" s="3">
        <v>8</v>
      </c>
      <c r="H25" s="6">
        <f>F25*G25</f>
        <v>224000</v>
      </c>
      <c r="I25" s="2"/>
    </row>
    <row r="26" spans="1:9" ht="25.15" customHeight="1">
      <c r="A26" s="97"/>
      <c r="B26" s="98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9"/>
      <c r="B27" s="100"/>
      <c r="C27" s="78" t="s">
        <v>85</v>
      </c>
      <c r="D27" s="78"/>
      <c r="E27" s="5" t="s">
        <v>87</v>
      </c>
      <c r="F27" s="6">
        <v>0</v>
      </c>
      <c r="G27" s="3">
        <v>3</v>
      </c>
      <c r="H27" s="6">
        <f t="shared" ref="H27:H33" si="1">F27*G27</f>
        <v>0</v>
      </c>
      <c r="I27" s="2"/>
    </row>
    <row r="28" spans="1:9">
      <c r="A28" s="99"/>
      <c r="B28" s="100"/>
      <c r="C28" s="78" t="s">
        <v>86</v>
      </c>
      <c r="D28" s="78"/>
      <c r="E28" s="5" t="s">
        <v>88</v>
      </c>
      <c r="F28" s="6">
        <v>0</v>
      </c>
      <c r="G28" s="3">
        <v>3</v>
      </c>
      <c r="H28" s="6">
        <f t="shared" si="1"/>
        <v>0</v>
      </c>
      <c r="I28" s="2"/>
    </row>
    <row r="29" spans="1:9">
      <c r="A29" s="99"/>
      <c r="B29" s="100"/>
      <c r="C29" s="78" t="s">
        <v>90</v>
      </c>
      <c r="D29" s="78"/>
      <c r="E29" s="5" t="s">
        <v>89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99"/>
      <c r="B30" s="100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9"/>
      <c r="B31" s="100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9"/>
      <c r="B32" s="100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24</v>
      </c>
      <c r="B34" s="104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224000</v>
      </c>
      <c r="F34" s="64"/>
      <c r="G34" s="64"/>
      <c r="H34" s="122" t="s">
        <v>14</v>
      </c>
      <c r="I34" s="2"/>
    </row>
    <row r="35" spans="1:9" ht="14.25" customHeight="1">
      <c r="A35" s="105"/>
      <c r="B35" s="106"/>
      <c r="C35" s="87"/>
      <c r="D35" s="88"/>
      <c r="E35" s="65"/>
      <c r="F35" s="66"/>
      <c r="G35" s="66"/>
      <c r="H35" s="123"/>
      <c r="I35" s="2"/>
    </row>
    <row r="36" spans="1:9" ht="16.5" customHeight="1">
      <c r="A36" s="95" t="s">
        <v>27</v>
      </c>
      <c r="B36" s="96"/>
      <c r="C36" s="83" t="b">
        <f>IF(F38="카드+현금",Sheet3!C11,IF(F38="현금+카드",Sheet3!C4))</f>
        <v>0</v>
      </c>
      <c r="D36" s="84"/>
      <c r="E36" s="8" t="s">
        <v>4</v>
      </c>
      <c r="F36" s="129">
        <f>SUM(E22,E34)</f>
        <v>1919000</v>
      </c>
      <c r="G36" s="129"/>
      <c r="H36" s="9" t="s">
        <v>14</v>
      </c>
      <c r="I36" s="2"/>
    </row>
    <row r="37" spans="1:9" ht="16.5" customHeight="1">
      <c r="A37" s="95" t="s">
        <v>26</v>
      </c>
      <c r="B37" s="96"/>
      <c r="C37" s="81" t="b">
        <f>IF(F38="카드+현금",Sheet3!C9,IF(F38="현금+카드",Sheet3!C6))</f>
        <v>0</v>
      </c>
      <c r="D37" s="82"/>
      <c r="E37" s="8" t="s">
        <v>15</v>
      </c>
      <c r="F37" s="127">
        <f>F36*1.1-F36</f>
        <v>191900</v>
      </c>
      <c r="G37" s="128"/>
      <c r="H37" s="10"/>
      <c r="I37" s="2"/>
    </row>
    <row r="38" spans="1:9" ht="17.25" customHeight="1">
      <c r="A38" s="95" t="s">
        <v>22</v>
      </c>
      <c r="B38" s="96"/>
      <c r="C38" s="108"/>
      <c r="D38" s="109"/>
      <c r="E38" s="8" t="s">
        <v>21</v>
      </c>
      <c r="F38" s="79" t="s">
        <v>60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21" t="s">
        <v>64</v>
      </c>
      <c r="F39" s="131"/>
      <c r="G39" s="132"/>
      <c r="H39" s="133"/>
      <c r="I39" s="2"/>
    </row>
    <row r="40" spans="1:9" ht="20.25" customHeight="1">
      <c r="A40" s="105"/>
      <c r="B40" s="106"/>
      <c r="C40" s="112"/>
      <c r="D40" s="113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2110900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7" t="s">
        <v>41</v>
      </c>
      <c r="F42" s="107"/>
      <c r="G42" s="107"/>
      <c r="H42" s="107"/>
      <c r="I42" s="2"/>
    </row>
    <row r="43" spans="1:9">
      <c r="A43" s="36"/>
      <c r="B43" s="36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1919000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1560900.0000000002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1918999.9999999998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1919000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1919000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2024-01-08T02:28:09Z</cp:lastPrinted>
  <dcterms:created xsi:type="dcterms:W3CDTF">2019-03-28T03:58:09Z</dcterms:created>
  <dcterms:modified xsi:type="dcterms:W3CDTF">2024-06-05T02:27:32Z</dcterms:modified>
</cp:coreProperties>
</file>