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A935D892-1F1E-4144-B5D1-D6AC72CA60DF}" xr6:coauthVersionLast="47" xr6:coauthVersionMax="47" xr10:uidLastSave="{96030C9B-FEE1-434F-8F14-4FA4D512D9A2}"/>
  <bookViews>
    <workbookView xWindow="255" yWindow="180" windowWidth="21615" windowHeight="1519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<sst xmlns="http://schemas.openxmlformats.org/spreadsheetml/2006/main" count="105" uniqueCount="93">
  <si>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</si>
  <si>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</si>
  <si>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</si>
  <si>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</si>
  <si>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</si>
  <si>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</si>
  <si>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</si>
  <si>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</si>
  <si>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</si>
  <si>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</si>
  <si>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</si>
  <si>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</si>
  <si>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</si>
  <si>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</si>
  <si>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</si>
  <si>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</si>
  <si>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</si>
  <si>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</si>
  <si>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</si>
  <si>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</si>
  <si>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</si>
  <si>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</si>
  <si>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</si>
  <si>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</si>
  <si>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</si>
  <si>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</si>
  <si>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</si>
  <si>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</si>
  <si>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</si>
  <si>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</si>
  <si>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</si>
  <si>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</si>
  <si>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</si>
  <si>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</si>
  <si>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</si>
  <si>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</si>
  <si>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</si>
  <si>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</si>
  <si>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</si>
  <si>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</si>
  <si>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</si>
  <si>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</si>
  <si>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</si>
  <si>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</si>
  <si>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</si>
  <si>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</si>
  <si>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</si>
  <si>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</si>
  <si>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</si>
  <si>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</si>
  <si>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</si>
  <si>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</si>
  <si>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</si>
  <si>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</si>
  <si>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</si>
  <si>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</si>
  <si>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</si>
  <si>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</si>
  <si>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</si>
  <si>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</si>
  <si>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</si>
  <si>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</si>
  <si>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</si>
  <si>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</si>
  <si>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</si>
  <si>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</si>
  <si>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</si>
  <si>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</si>
  <si>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</si>
  <si>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</si>
  <si>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</si>
  <si>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</si>
  <si>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</si>
  <si>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</si>
  <si>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</si>
  <si>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</si>
  <si>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삼성 DDR4-3200 (8GB) 별도포장 업그레이드용</t>
    <phoneticPr fontId="1" type="noConversion"/>
  </si>
  <si>
    <t>메모리</t>
    <phoneticPr fontId="1" type="noConversion"/>
  </si>
  <si>
    <t>인텔정품쿨러</t>
    <phoneticPr fontId="1" type="noConversion"/>
  </si>
  <si>
    <t>MSI PRO H610M-E DDR4</t>
    <phoneticPr fontId="1" type="noConversion"/>
  </si>
  <si>
    <t>삼성전자 DDR4-3200 (8GB)</t>
    <phoneticPr fontId="1" type="noConversion"/>
  </si>
  <si>
    <t>인텔 SOLIDIGM 670p M.2 NVMe (512GB)</t>
    <phoneticPr fontId="1" type="noConversion"/>
  </si>
  <si>
    <t xml:space="preserve"> 태극 미니타워 (블랙)</t>
    <phoneticPr fontId="1" type="noConversion"/>
  </si>
  <si>
    <t>마이크로닉스 SG-400D12S 80+인증 정격브랜드</t>
    <phoneticPr fontId="1" type="noConversion"/>
  </si>
  <si>
    <t>최현우님(인텔 i3 내장그래픽)</t>
    <phoneticPr fontId="1" type="noConversion"/>
  </si>
  <si>
    <t>인텔 UHD 730 내장그래픽</t>
    <phoneticPr fontId="1" type="noConversion"/>
  </si>
  <si>
    <t>인텔 i3-12세대 12100 4코어8쓰레드 L3 12MB</t>
    <phoneticPr fontId="1" type="noConversion"/>
  </si>
  <si>
    <t>사무용 키보드+마우스셋트 (유선)</t>
    <phoneticPr fontId="1" type="noConversion"/>
  </si>
  <si>
    <t>마우스패드 (두꺼운걸로)</t>
    <phoneticPr fontId="1" type="noConversion"/>
  </si>
  <si>
    <t>키보드</t>
    <phoneticPr fontId="1" type="noConversion"/>
  </si>
  <si>
    <t>마우스패드</t>
    <phoneticPr fontId="1" type="noConversion"/>
  </si>
  <si>
    <t>배송비</t>
    <phoneticPr fontId="1" type="noConversion"/>
  </si>
  <si>
    <t xml:space="preserve">퀵 배송비 서비스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</si>
</sst>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sz val="9"/>
      <color theme="1"/>
      <name val="HY헤드라인M"/>
      <family val="1"/>
      <charset val="129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5" fillId="12" borderId="14" xfId="0" applyFont="1" applyFill="1" applyBorder="1" applyAlignment="1">
      <alignment horizontal="center" vertical="center" wrapText="1"/>
    </xf>
    <xf numFmtId="0" fontId="15" fillId="1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7" borderId="7" xfId="0" applyFont="1" applyFill="1" applyBorder="1" applyAlignment="1">
      <alignment horizontal="center" vertical="top" wrapText="1"/>
    </xf>
    <xf numFmtId="0" fontId="2" fillId="7" borderId="8" xfId="0" applyFont="1" applyFill="1" applyBorder="1" applyAlignment="1">
      <alignment horizontal="center" vertical="top" wrapText="1"/>
    </xf>
    <xf numFmtId="0" fontId="2" fillId="7" borderId="9" xfId="0" applyFont="1" applyFill="1" applyBorder="1" applyAlignment="1">
      <alignment horizontal="center" vertical="top" wrapText="1"/>
    </xf>
    <xf numFmtId="0" fontId="2" fillId="7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38" t="s">
        <v>62</v>
      </c>
      <c r="D1" s="39"/>
      <c r="E1" s="114"/>
      <c r="F1" s="115"/>
      <c r="G1" s="115"/>
      <c r="H1" s="116"/>
    </row>
    <row r="2" spans="1:9" ht="22.5" customHeight="1">
      <c r="A2" s="15" t="s">
        <v>34</v>
      </c>
      <c r="B2" s="29">
        <v>1057672523</v>
      </c>
      <c r="C2" s="40"/>
      <c r="D2" s="41"/>
      <c r="E2" s="117"/>
      <c r="F2" s="36"/>
      <c r="G2" s="36"/>
      <c r="H2" s="118"/>
    </row>
    <row r="3" spans="1:9" ht="22.5" customHeight="1">
      <c r="A3" s="15" t="s">
        <v>35</v>
      </c>
      <c r="B3" s="16">
        <f ca="1">TODAY()</f>
        <v>45513</v>
      </c>
      <c r="C3" s="15" t="s">
        <v>36</v>
      </c>
      <c r="D3" s="18"/>
      <c r="E3" s="117"/>
      <c r="F3" s="36"/>
      <c r="G3" s="36"/>
      <c r="H3" s="118"/>
    </row>
    <row r="4" spans="1:9" ht="22.5" customHeight="1">
      <c r="A4" s="14" t="s">
        <v>33</v>
      </c>
      <c r="B4" s="44"/>
      <c r="C4" s="44"/>
      <c r="D4" s="45"/>
      <c r="E4" s="119"/>
      <c r="F4" s="120"/>
      <c r="G4" s="120"/>
      <c r="H4" s="121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61</v>
      </c>
      <c r="B6" s="68"/>
      <c r="C6" s="55" t="s">
        <v>86</v>
      </c>
      <c r="D6" s="56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25" t="s">
        <v>79</v>
      </c>
      <c r="D8" s="126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28000</v>
      </c>
      <c r="G9" s="3">
        <v>1</v>
      </c>
      <c r="H9" s="6">
        <f t="shared" si="0"/>
        <v>28000</v>
      </c>
      <c r="I9" s="2"/>
    </row>
    <row r="10" spans="1:9" ht="24" customHeight="1">
      <c r="A10" s="69"/>
      <c r="B10" s="70"/>
      <c r="C10" s="55" t="s">
        <v>85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58000</v>
      </c>
      <c r="G12" s="3">
        <v>1</v>
      </c>
      <c r="H12" s="6">
        <f t="shared" si="0"/>
        <v>58000</v>
      </c>
      <c r="I12" s="2"/>
    </row>
    <row r="13" spans="1:9" ht="31.5" customHeight="1">
      <c r="A13" s="69"/>
      <c r="B13" s="70"/>
      <c r="C13" s="49"/>
      <c r="D13" s="50"/>
      <c r="E13" s="3" t="s">
        <v>66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67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68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69"/>
      <c r="B16" s="70"/>
      <c r="C16" s="51"/>
      <c r="D16" s="52"/>
      <c r="E16" s="3" t="s">
        <v>69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71</v>
      </c>
      <c r="D17" s="61"/>
      <c r="E17" s="4" t="s">
        <v>70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75</v>
      </c>
      <c r="D18" s="61"/>
      <c r="E18" s="4" t="s">
        <v>73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53" t="s">
        <v>72</v>
      </c>
      <c r="D19" s="54"/>
      <c r="E19" s="3" t="s">
        <v>74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63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65</v>
      </c>
      <c r="B21" s="72"/>
      <c r="C21" s="46" t="s">
        <v>12</v>
      </c>
      <c r="D21" s="46"/>
      <c r="E21" s="62">
        <f>SUM(H6:H20)</f>
        <v>495000</v>
      </c>
      <c r="F21" s="62"/>
      <c r="G21" s="24">
        <v>4</v>
      </c>
      <c r="H21" s="124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1980000</v>
      </c>
      <c r="F22" s="62"/>
      <c r="G22" s="62"/>
      <c r="H22" s="124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4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91" t="s">
        <v>76</v>
      </c>
      <c r="D25" s="92"/>
      <c r="E25" s="5" t="s">
        <v>77</v>
      </c>
      <c r="F25" s="6">
        <v>28000</v>
      </c>
      <c r="G25" s="3">
        <v>2</v>
      </c>
      <c r="H25" s="6">
        <f>F25*G25</f>
        <v>56000</v>
      </c>
      <c r="I25" s="2"/>
    </row>
    <row r="26" spans="1:9" ht="25.15" customHeight="1">
      <c r="A26" s="97"/>
      <c r="B26" s="98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9"/>
      <c r="B27" s="100"/>
      <c r="C27" s="78" t="s">
        <v>87</v>
      </c>
      <c r="D27" s="78"/>
      <c r="E27" s="5" t="s">
        <v>89</v>
      </c>
      <c r="F27" s="6">
        <v>0</v>
      </c>
      <c r="G27" s="3">
        <v>4</v>
      </c>
      <c r="H27" s="6">
        <f t="shared" ref="H27:H33" si="1">F27*G27</f>
        <v>0</v>
      </c>
      <c r="I27" s="2"/>
    </row>
    <row r="28" spans="1:9">
      <c r="A28" s="99"/>
      <c r="B28" s="100"/>
      <c r="C28" s="78" t="s">
        <v>88</v>
      </c>
      <c r="D28" s="78"/>
      <c r="E28" s="5" t="s">
        <v>90</v>
      </c>
      <c r="F28" s="6">
        <v>0</v>
      </c>
      <c r="G28" s="3">
        <v>4</v>
      </c>
      <c r="H28" s="6">
        <f t="shared" si="1"/>
        <v>0</v>
      </c>
      <c r="I28" s="2"/>
    </row>
    <row r="29" spans="1:9">
      <c r="A29" s="99"/>
      <c r="B29" s="100"/>
      <c r="C29" s="78" t="s">
        <v>92</v>
      </c>
      <c r="D29" s="78"/>
      <c r="E29" s="5" t="s">
        <v>91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99"/>
      <c r="B30" s="100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9"/>
      <c r="B31" s="100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9"/>
      <c r="B32" s="100"/>
      <c r="C32" s="93"/>
      <c r="D32" s="94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1"/>
      <c r="B33" s="102"/>
      <c r="C33" s="93"/>
      <c r="D33" s="94"/>
      <c r="E33" s="5"/>
      <c r="F33" s="6"/>
      <c r="G33" s="3"/>
      <c r="H33" s="6">
        <f t="shared" si="1"/>
        <v>0</v>
      </c>
      <c r="I33" s="2"/>
    </row>
    <row r="34" spans="1:9" ht="13.5" customHeight="1">
      <c r="A34" s="103" t="s">
        <v>24</v>
      </c>
      <c r="B34" s="104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56000</v>
      </c>
      <c r="F34" s="64"/>
      <c r="G34" s="64"/>
      <c r="H34" s="122" t="s">
        <v>14</v>
      </c>
      <c r="I34" s="2"/>
    </row>
    <row r="35" spans="1:9" ht="14.25" customHeight="1">
      <c r="A35" s="105"/>
      <c r="B35" s="106"/>
      <c r="C35" s="87"/>
      <c r="D35" s="88"/>
      <c r="E35" s="65"/>
      <c r="F35" s="66"/>
      <c r="G35" s="66"/>
      <c r="H35" s="123"/>
      <c r="I35" s="2"/>
    </row>
    <row r="36" spans="1:9" ht="16.5" customHeight="1">
      <c r="A36" s="95" t="s">
        <v>27</v>
      </c>
      <c r="B36" s="96"/>
      <c r="C36" s="83" t="b">
        <f>IF(F38="카드+현금",Sheet3!C11,IF(F38="현금+카드",Sheet3!C4))</f>
        <v>0</v>
      </c>
      <c r="D36" s="84"/>
      <c r="E36" s="8" t="s">
        <v>4</v>
      </c>
      <c r="F36" s="129">
        <f>SUM(E22,E34)</f>
        <v>2036000</v>
      </c>
      <c r="G36" s="129"/>
      <c r="H36" s="9" t="s">
        <v>14</v>
      </c>
      <c r="I36" s="2"/>
    </row>
    <row r="37" spans="1:9" ht="16.5" customHeight="1">
      <c r="A37" s="95" t="s">
        <v>26</v>
      </c>
      <c r="B37" s="96"/>
      <c r="C37" s="81" t="b">
        <f>IF(F38="카드+현금",Sheet3!C9,IF(F38="현금+카드",Sheet3!C6))</f>
        <v>0</v>
      </c>
      <c r="D37" s="82"/>
      <c r="E37" s="8" t="s">
        <v>15</v>
      </c>
      <c r="F37" s="127">
        <f>F36*1.1-F36</f>
        <v>203600</v>
      </c>
      <c r="G37" s="128"/>
      <c r="H37" s="10"/>
      <c r="I37" s="2"/>
    </row>
    <row r="38" spans="1:9" ht="17.25" customHeight="1">
      <c r="A38" s="95" t="s">
        <v>22</v>
      </c>
      <c r="B38" s="96"/>
      <c r="C38" s="108"/>
      <c r="D38" s="109"/>
      <c r="E38" s="8" t="s">
        <v>21</v>
      </c>
      <c r="F38" s="79" t="s">
        <v>60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21" t="s">
        <v>64</v>
      </c>
      <c r="F39" s="131"/>
      <c r="G39" s="132"/>
      <c r="H39" s="133"/>
      <c r="I39" s="2"/>
    </row>
    <row r="40" spans="1:9" ht="20.25" customHeight="1">
      <c r="A40" s="105"/>
      <c r="B40" s="106"/>
      <c r="C40" s="112"/>
      <c r="D40" s="113"/>
      <c r="E40" s="25" t="s">
        <v>16</v>
      </c>
      <c r="F40" s="130">
        <f>IF(F38="현금(이체X)",F36,IF(F38="웹결제",ROUND(Sheet2!B7,-4),IF(F38="이체 및 현금영수증",F36+F36*10%,IF(F38="이체 및 세금계산서",F36+F36*10%,IF(F38="이체 및 세금계산서",F36+F36*10%,)))))-F39</f>
        <v>2239600</v>
      </c>
      <c r="G40" s="130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7" t="s">
        <v>41</v>
      </c>
      <c r="F42" s="107"/>
      <c r="G42" s="107"/>
      <c r="H42" s="107"/>
      <c r="I42" s="2"/>
    </row>
    <row r="43" spans="1:9">
      <c r="A43" s="36"/>
      <c r="B43" s="36"/>
      <c r="C43" s="2"/>
      <c r="D43" s="2"/>
      <c r="E43" s="107"/>
      <c r="F43" s="107"/>
      <c r="G43" s="107"/>
      <c r="H43" s="107"/>
      <c r="I43" s="2"/>
    </row>
    <row r="44" spans="1:9">
      <c r="C44" s="2"/>
      <c r="D44" s="2"/>
      <c r="E44" s="107"/>
      <c r="F44" s="107"/>
      <c r="G44" s="107"/>
      <c r="H44" s="107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2036000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1689600.0000000002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2035999.9999999998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2036000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2036000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2023-12-27T05:58:55Z</cp:lastPrinted>
  <dcterms:created xsi:type="dcterms:W3CDTF">2019-03-28T03:58:09Z</dcterms:created>
  <dcterms:modified xsi:type="dcterms:W3CDTF">2024-08-09T02:44:12Z</dcterms:modified>
</cp:coreProperties>
</file>