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01CA72FB-4F93-4526-9F29-F17943257256}" xr6:coauthVersionLast="47" xr6:coauthVersionMax="47" xr10:uidLastSave="{7A83E7CB-FB3E-4850-BB7E-BE6953ED0713}"/>
  <bookViews>
    <workbookView xWindow="2940" yWindow="2040" windowWidth="192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E21" i="1" l="1"/>
  <c r="H25" i="1"/>
  <c r="E34" i="1" s="1"/>
  <c r="H6" i="1"/>
  <c r="H17" i="1" l="1"/>
  <c r="E22" i="1" l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<sst xmlns="http://schemas.openxmlformats.org/spreadsheetml/2006/main" count="114" uniqueCount="101">
  <si>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</si>
  <si>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</si>
  <si>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</si>
  <si>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</si>
  <si>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</si>
  <si>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</si>
  <si>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</si>
  <si>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</si>
  <si>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</si>
  <si>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</si>
  <si>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</si>
  <si>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</si>
  <si>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</si>
  <si>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</si>
  <si>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</si>
  <si>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</si>
  <si>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</si>
  <si>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</si>
  <si>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</si>
  <si>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</si>
  <si>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</si>
  <si>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</si>
  <si>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</si>
  <si>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</si>
  <si>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</si>
  <si>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</si>
  <si>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</si>
  <si>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</si>
  <si>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</si>
  <si>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</si>
  <si>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</si>
  <si>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</si>
  <si>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</si>
  <si>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</si>
  <si>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</si>
  <si>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</si>
  <si>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</si>
  <si>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</si>
  <si>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</si>
  <si>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</si>
  <si>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</si>
  <si>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</si>
  <si>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</si>
  <si>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</si>
  <si>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</si>
  <si>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</si>
  <si>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</si>
  <si>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</si>
  <si>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</si>
  <si>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</si>
  <si>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</si>
  <si>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</si>
  <si>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</si>
  <si>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</si>
  <si>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</si>
  <si>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</si>
  <si>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</si>
  <si>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</si>
  <si>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</si>
  <si>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</si>
  <si>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</si>
  <si>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</si>
  <si>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</si>
  <si>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</si>
  <si>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</si>
  <si>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</si>
  <si>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</si>
  <si>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</si>
  <si>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</si>
  <si>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</si>
  <si>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</si>
  <si>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</si>
  <si>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</si>
  <si>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</si>
  <si>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정품쿨러 활용</t>
    <phoneticPr fontId="1" type="noConversion"/>
  </si>
  <si>
    <t>MSI PRO B760M-A DDR4 II</t>
    <phoneticPr fontId="1" type="noConversion"/>
  </si>
  <si>
    <t>삼성전자 DDR4-3200 (8GB)X2=16GB</t>
    <phoneticPr fontId="1" type="noConversion"/>
  </si>
  <si>
    <t>COLORFUL 지포스 GTX 1650 토마호크 EX D6 4GB</t>
    <phoneticPr fontId="1" type="noConversion"/>
  </si>
  <si>
    <t>Western Digital WD Blue SN580 M.2 NVMe (500GB)4100MB속도</t>
    <phoneticPr fontId="1" type="noConversion"/>
  </si>
  <si>
    <t>앱코 커넬 강화유리 블랙 4팬 기본쿨러</t>
    <phoneticPr fontId="1" type="noConversion"/>
  </si>
  <si>
    <t>마이크로닉스  FOCUS PRO 600W 80PLUS 230V</t>
    <phoneticPr fontId="1" type="noConversion"/>
  </si>
  <si>
    <t>인텔 코어i5-12세대 12400F 6코어12쓰레드</t>
    <phoneticPr fontId="1" type="noConversion"/>
  </si>
  <si>
    <t>캐드+사무+ 포토샵업무</t>
    <phoneticPr fontId="1" type="noConversion"/>
  </si>
  <si>
    <t>모니터</t>
    <phoneticPr fontId="1" type="noConversion"/>
  </si>
  <si>
    <t xml:space="preserve"> PIXELART PAQ2710W IPS QHD 리얼 100 게이밍 화이트 무결점 2560 x 1440(QHD)</t>
    <phoneticPr fontId="1" type="noConversion"/>
  </si>
  <si>
    <t>Western Digital WD BLUE 7200/64M (WD10EZEX, 1TB)</t>
    <phoneticPr fontId="1" type="noConversion"/>
  </si>
  <si>
    <t>컴퓨터부품특성상 성능+브랜드가 천차만별이라</t>
    <phoneticPr fontId="1" type="noConversion"/>
  </si>
  <si>
    <t>복합기</t>
    <phoneticPr fontId="1" type="noConversion"/>
  </si>
  <si>
    <t>삼성전자 SL-C1454FW (기본토너)레이저))</t>
    <phoneticPr fontId="1" type="noConversion"/>
  </si>
  <si>
    <t xml:space="preserve">공유기A1004예전모델-&gt;성능높은걸로 A2004SE </t>
    <phoneticPr fontId="1" type="noConversion"/>
  </si>
  <si>
    <t>공유기</t>
    <phoneticPr fontId="1" type="noConversion"/>
  </si>
  <si>
    <t>스위칭허브</t>
    <phoneticPr fontId="1" type="noConversion"/>
  </si>
  <si>
    <t>보여주신거 +추천드리는부품으로 옵션부분변경</t>
    <phoneticPr fontId="1" type="noConversion"/>
  </si>
  <si>
    <t>기가8포트 스위칭허브  (pc여러대쓸수있도록)</t>
    <phoneticPr fontId="1" type="noConversion"/>
  </si>
  <si>
    <t>전화문의 (캐드사무 포토)</t>
    <phoneticPr fontId="1" type="noConversion"/>
  </si>
  <si>
    <t>무선키보드</t>
    <phoneticPr fontId="1" type="noConversion"/>
  </si>
  <si>
    <t>로지텍 MK275 무선_합본(정품)</t>
    <phoneticPr fontId="1" type="noConversion"/>
  </si>
  <si>
    <t>서비스</t>
    <phoneticPr fontId="1" type="noConversion"/>
  </si>
  <si>
    <t>멀티탭+게이밍패드(두꺼운걸로)+랜선서비스</t>
    <phoneticPr fontId="1" type="noConversion"/>
  </si>
  <si>
    <t>LG 27 일반형 FHD 27MQ400 1920 x 1080(FHD)LG QHD최소 29만원시작~</t>
    <phoneticPr fontId="1" type="noConversion"/>
  </si>
  <si>
    <t xml:space="preserve"> 배송관련 문의는 별도로 말씀해 주시고     안내받으시면 됩니다 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</si>
</sst>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10"/>
      <color theme="1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center" vertical="top" wrapText="1"/>
    </xf>
    <xf numFmtId="0" fontId="16" fillId="7" borderId="7" xfId="0" applyFont="1" applyFill="1" applyBorder="1" applyAlignment="1">
      <alignment horizontal="center" vertical="top" wrapText="1"/>
    </xf>
    <xf numFmtId="0" fontId="16" fillId="7" borderId="8" xfId="0" applyFont="1" applyFill="1" applyBorder="1" applyAlignment="1">
      <alignment horizontal="center" vertical="top" wrapText="1"/>
    </xf>
    <xf numFmtId="0" fontId="16" fillId="7" borderId="9" xfId="0" applyFont="1" applyFill="1" applyBorder="1" applyAlignment="1">
      <alignment horizontal="center" vertical="top" wrapText="1"/>
    </xf>
    <xf numFmtId="0" fontId="16" fillId="7" borderId="11" xfId="0" applyFont="1" applyFill="1" applyBorder="1" applyAlignment="1">
      <alignment horizontal="center" vertical="top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H14" sqref="H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94</v>
      </c>
      <c r="C1" s="38" t="s">
        <v>62</v>
      </c>
      <c r="D1" s="39"/>
      <c r="E1" s="103"/>
      <c r="F1" s="104"/>
      <c r="G1" s="104"/>
      <c r="H1" s="105"/>
    </row>
    <row r="2" spans="1:9" ht="22.5" customHeight="1">
      <c r="A2" s="15" t="s">
        <v>34</v>
      </c>
      <c r="B2" s="29">
        <v>1062496139</v>
      </c>
      <c r="C2" s="40"/>
      <c r="D2" s="41"/>
      <c r="E2" s="106"/>
      <c r="F2" s="36"/>
      <c r="G2" s="36"/>
      <c r="H2" s="107"/>
    </row>
    <row r="3" spans="1:9" ht="22.5" customHeight="1">
      <c r="A3" s="15" t="s">
        <v>35</v>
      </c>
      <c r="B3" s="16">
        <f ca="1">TODAY()</f>
        <v>45295</v>
      </c>
      <c r="C3" s="15" t="s">
        <v>36</v>
      </c>
      <c r="D3" s="18"/>
      <c r="E3" s="106"/>
      <c r="F3" s="36"/>
      <c r="G3" s="36"/>
      <c r="H3" s="107"/>
    </row>
    <row r="4" spans="1:9" ht="22.5" customHeight="1">
      <c r="A4" s="14" t="s">
        <v>33</v>
      </c>
      <c r="B4" s="44" t="s">
        <v>82</v>
      </c>
      <c r="C4" s="44"/>
      <c r="D4" s="45"/>
      <c r="E4" s="108"/>
      <c r="F4" s="109"/>
      <c r="G4" s="109"/>
      <c r="H4" s="11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4" t="s">
        <v>61</v>
      </c>
      <c r="B6" s="65"/>
      <c r="C6" s="53" t="s">
        <v>81</v>
      </c>
      <c r="D6" s="54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66"/>
      <c r="B7" s="67"/>
      <c r="C7" s="53" t="s">
        <v>74</v>
      </c>
      <c r="D7" s="54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6"/>
      <c r="B8" s="67"/>
      <c r="C8" s="114" t="s">
        <v>75</v>
      </c>
      <c r="D8" s="115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66"/>
      <c r="B9" s="67"/>
      <c r="C9" s="53" t="s">
        <v>76</v>
      </c>
      <c r="D9" s="54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66"/>
      <c r="B10" s="67"/>
      <c r="C10" s="53" t="s">
        <v>77</v>
      </c>
      <c r="D10" s="54"/>
      <c r="E10" s="3" t="s">
        <v>9</v>
      </c>
      <c r="F10" s="6">
        <v>195000</v>
      </c>
      <c r="G10" s="3">
        <v>1</v>
      </c>
      <c r="H10" s="6">
        <f t="shared" si="0"/>
        <v>195000</v>
      </c>
      <c r="I10" s="2"/>
    </row>
    <row r="11" spans="1:9" ht="24" customHeight="1">
      <c r="A11" s="66"/>
      <c r="B11" s="67"/>
      <c r="C11" s="55"/>
      <c r="D11" s="56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6"/>
      <c r="B12" s="67"/>
      <c r="C12" s="123" t="s">
        <v>78</v>
      </c>
      <c r="D12" s="124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31.5" customHeight="1">
      <c r="A13" s="66"/>
      <c r="B13" s="67"/>
      <c r="C13" s="49" t="s">
        <v>85</v>
      </c>
      <c r="D13" s="50"/>
      <c r="E13" s="3" t="s">
        <v>65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66"/>
      <c r="B14" s="67"/>
      <c r="C14" s="49" t="s">
        <v>79</v>
      </c>
      <c r="D14" s="50"/>
      <c r="E14" s="3" t="s">
        <v>66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6"/>
      <c r="B15" s="67"/>
      <c r="C15" s="49" t="s">
        <v>80</v>
      </c>
      <c r="D15" s="50"/>
      <c r="E15" s="3" t="s">
        <v>67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6"/>
      <c r="B16" s="67"/>
      <c r="C16" s="47" t="s">
        <v>96</v>
      </c>
      <c r="D16" s="48"/>
      <c r="E16" s="3" t="s">
        <v>95</v>
      </c>
      <c r="F16" s="6">
        <v>30000</v>
      </c>
      <c r="G16" s="3">
        <v>1</v>
      </c>
      <c r="H16" s="6">
        <f t="shared" si="0"/>
        <v>30000</v>
      </c>
      <c r="I16" s="2"/>
    </row>
    <row r="17" spans="1:9">
      <c r="A17" s="66"/>
      <c r="B17" s="67"/>
      <c r="C17" s="57" t="s">
        <v>69</v>
      </c>
      <c r="D17" s="58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6"/>
      <c r="B18" s="67"/>
      <c r="C18" s="74" t="s">
        <v>73</v>
      </c>
      <c r="D18" s="58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66"/>
      <c r="B19" s="67"/>
      <c r="C19" s="51" t="s">
        <v>70</v>
      </c>
      <c r="D19" s="52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66"/>
      <c r="B20" s="67"/>
      <c r="C20" s="47" t="s">
        <v>98</v>
      </c>
      <c r="D20" s="48"/>
      <c r="E20" s="4" t="s">
        <v>97</v>
      </c>
      <c r="F20" s="7">
        <v>0</v>
      </c>
      <c r="G20" s="4">
        <v>1</v>
      </c>
      <c r="H20" s="6">
        <f t="shared" si="0"/>
        <v>0</v>
      </c>
      <c r="I20" s="2"/>
    </row>
    <row r="21" spans="1:9" ht="12.75" customHeight="1">
      <c r="A21" s="68" t="s">
        <v>64</v>
      </c>
      <c r="B21" s="69"/>
      <c r="C21" s="46" t="s">
        <v>12</v>
      </c>
      <c r="D21" s="46"/>
      <c r="E21" s="59">
        <f>SUM(H6:H20)</f>
        <v>923000</v>
      </c>
      <c r="F21" s="59"/>
      <c r="G21" s="24">
        <v>4</v>
      </c>
      <c r="H21" s="113" t="s">
        <v>14</v>
      </c>
      <c r="I21" s="2"/>
    </row>
    <row r="22" spans="1:9" ht="12.75" customHeight="1">
      <c r="A22" s="70"/>
      <c r="B22" s="71"/>
      <c r="C22" s="46"/>
      <c r="D22" s="46"/>
      <c r="E22" s="59">
        <f>E21*G21</f>
        <v>3692000</v>
      </c>
      <c r="F22" s="59"/>
      <c r="G22" s="59"/>
      <c r="H22" s="113"/>
      <c r="I22" s="2"/>
    </row>
    <row r="23" spans="1:9" ht="12.75" customHeight="1">
      <c r="A23" s="70"/>
      <c r="B23" s="71"/>
      <c r="C23" s="46"/>
      <c r="D23" s="46"/>
      <c r="E23" s="59"/>
      <c r="F23" s="59"/>
      <c r="G23" s="59"/>
      <c r="H23" s="113"/>
      <c r="I23" s="2"/>
    </row>
    <row r="24" spans="1:9" ht="17.25" customHeight="1">
      <c r="A24" s="70"/>
      <c r="B24" s="71"/>
      <c r="C24" s="86" t="s">
        <v>17</v>
      </c>
      <c r="D24" s="87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2"/>
      <c r="B25" s="73"/>
      <c r="C25" s="125" t="s">
        <v>99</v>
      </c>
      <c r="D25" s="126"/>
      <c r="E25" s="5" t="s">
        <v>83</v>
      </c>
      <c r="F25" s="6">
        <v>165000</v>
      </c>
      <c r="G25" s="3">
        <v>0</v>
      </c>
      <c r="H25" s="6">
        <f>F25*G25</f>
        <v>0</v>
      </c>
      <c r="I25" s="2"/>
    </row>
    <row r="26" spans="1:9" ht="25.15" customHeight="1">
      <c r="A26" s="130" t="s">
        <v>100</v>
      </c>
      <c r="B26" s="131"/>
      <c r="C26" s="127" t="s">
        <v>84</v>
      </c>
      <c r="D26" s="127"/>
      <c r="E26" s="5" t="s">
        <v>83</v>
      </c>
      <c r="F26" s="6">
        <v>159000</v>
      </c>
      <c r="G26" s="3">
        <v>4</v>
      </c>
      <c r="H26" s="6">
        <f>F26*G26</f>
        <v>636000</v>
      </c>
      <c r="I26" s="2"/>
    </row>
    <row r="27" spans="1:9">
      <c r="A27" s="132"/>
      <c r="B27" s="133"/>
      <c r="C27" s="128" t="s">
        <v>86</v>
      </c>
      <c r="D27" s="128"/>
      <c r="E27" s="5"/>
      <c r="F27" s="6"/>
      <c r="G27" s="3"/>
      <c r="H27" s="6">
        <f t="shared" ref="H27:H33" si="1">F27*G27</f>
        <v>0</v>
      </c>
      <c r="I27" s="2"/>
    </row>
    <row r="28" spans="1:9">
      <c r="A28" s="132"/>
      <c r="B28" s="133"/>
      <c r="C28" s="128" t="s">
        <v>92</v>
      </c>
      <c r="D28" s="128"/>
      <c r="E28" s="5"/>
      <c r="F28" s="6"/>
      <c r="G28" s="3"/>
      <c r="H28" s="6">
        <f t="shared" si="1"/>
        <v>0</v>
      </c>
      <c r="I28" s="2"/>
    </row>
    <row r="29" spans="1:9">
      <c r="A29" s="132"/>
      <c r="B29" s="133"/>
      <c r="C29" s="129" t="s">
        <v>93</v>
      </c>
      <c r="D29" s="129"/>
      <c r="E29" s="5" t="s">
        <v>91</v>
      </c>
      <c r="F29" s="6">
        <v>25000</v>
      </c>
      <c r="G29" s="3">
        <v>1</v>
      </c>
      <c r="H29" s="6">
        <f t="shared" si="1"/>
        <v>25000</v>
      </c>
      <c r="I29" s="2"/>
    </row>
    <row r="30" spans="1:9">
      <c r="A30" s="132"/>
      <c r="B30" s="133"/>
      <c r="C30" s="75" t="s">
        <v>89</v>
      </c>
      <c r="D30" s="75"/>
      <c r="E30" s="5" t="s">
        <v>90</v>
      </c>
      <c r="F30" s="6">
        <v>42000</v>
      </c>
      <c r="G30" s="3">
        <v>1</v>
      </c>
      <c r="H30" s="6">
        <f t="shared" si="1"/>
        <v>42000</v>
      </c>
      <c r="I30" s="2"/>
    </row>
    <row r="31" spans="1:9">
      <c r="A31" s="132"/>
      <c r="B31" s="133"/>
      <c r="C31" s="75" t="s">
        <v>88</v>
      </c>
      <c r="D31" s="75"/>
      <c r="E31" s="5" t="s">
        <v>87</v>
      </c>
      <c r="F31" s="6">
        <v>410000</v>
      </c>
      <c r="G31" s="3">
        <v>1</v>
      </c>
      <c r="H31" s="6">
        <f t="shared" si="1"/>
        <v>410000</v>
      </c>
      <c r="I31" s="2"/>
    </row>
    <row r="32" spans="1:9" ht="16.5" hidden="1" customHeight="1">
      <c r="A32" s="132"/>
      <c r="B32" s="133"/>
      <c r="C32" s="88"/>
      <c r="D32" s="8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34"/>
      <c r="B33" s="135"/>
      <c r="C33" s="88"/>
      <c r="D33" s="89"/>
      <c r="E33" s="5"/>
      <c r="F33" s="6"/>
      <c r="G33" s="3"/>
      <c r="H33" s="6">
        <f t="shared" si="1"/>
        <v>0</v>
      </c>
      <c r="I33" s="2"/>
    </row>
    <row r="34" spans="1:9" ht="13.5" customHeight="1">
      <c r="A34" s="92" t="s">
        <v>24</v>
      </c>
      <c r="B34" s="93"/>
      <c r="C34" s="8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3"/>
      <c r="E34" s="60">
        <f>SUM(H25:H33)</f>
        <v>1113000</v>
      </c>
      <c r="F34" s="61"/>
      <c r="G34" s="61"/>
      <c r="H34" s="111" t="s">
        <v>14</v>
      </c>
      <c r="I34" s="2"/>
    </row>
    <row r="35" spans="1:9" ht="14.25" customHeight="1">
      <c r="A35" s="94"/>
      <c r="B35" s="95"/>
      <c r="C35" s="84"/>
      <c r="D35" s="85"/>
      <c r="E35" s="62"/>
      <c r="F35" s="63"/>
      <c r="G35" s="63"/>
      <c r="H35" s="112"/>
      <c r="I35" s="2"/>
    </row>
    <row r="36" spans="1:9" ht="16.5" customHeight="1">
      <c r="A36" s="90" t="s">
        <v>27</v>
      </c>
      <c r="B36" s="91"/>
      <c r="C36" s="80" t="b">
        <f>IF(F38="카드+현금",Sheet3!C11,IF(F38="현금+카드",Sheet3!C4))</f>
        <v>0</v>
      </c>
      <c r="D36" s="81"/>
      <c r="E36" s="8" t="s">
        <v>4</v>
      </c>
      <c r="F36" s="118">
        <f>SUM(E22,E34)</f>
        <v>4805000</v>
      </c>
      <c r="G36" s="118"/>
      <c r="H36" s="9" t="s">
        <v>14</v>
      </c>
      <c r="I36" s="2"/>
    </row>
    <row r="37" spans="1:9" ht="16.5" customHeight="1">
      <c r="A37" s="90" t="s">
        <v>26</v>
      </c>
      <c r="B37" s="91"/>
      <c r="C37" s="78" t="b">
        <f>IF(F38="카드+현금",Sheet3!C9,IF(F38="현금+카드",Sheet3!C6))</f>
        <v>0</v>
      </c>
      <c r="D37" s="79"/>
      <c r="E37" s="8" t="s">
        <v>15</v>
      </c>
      <c r="F37" s="116">
        <f>F36*1.1-F36</f>
        <v>480500</v>
      </c>
      <c r="G37" s="117"/>
      <c r="H37" s="10"/>
      <c r="I37" s="2"/>
    </row>
    <row r="38" spans="1:9" ht="17.25" customHeight="1">
      <c r="A38" s="90" t="s">
        <v>22</v>
      </c>
      <c r="B38" s="91"/>
      <c r="C38" s="97"/>
      <c r="D38" s="98"/>
      <c r="E38" s="8" t="s">
        <v>21</v>
      </c>
      <c r="F38" s="76" t="s">
        <v>60</v>
      </c>
      <c r="G38" s="77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92" t="s">
        <v>23</v>
      </c>
      <c r="B39" s="93"/>
      <c r="C39" s="99">
        <f>SUM(C36:C37)-C38</f>
        <v>0</v>
      </c>
      <c r="D39" s="100"/>
      <c r="E39" s="21" t="s">
        <v>63</v>
      </c>
      <c r="F39" s="120"/>
      <c r="G39" s="121"/>
      <c r="H39" s="122"/>
      <c r="I39" s="2"/>
    </row>
    <row r="40" spans="1:9" ht="20.25" customHeight="1">
      <c r="A40" s="94"/>
      <c r="B40" s="95"/>
      <c r="C40" s="101"/>
      <c r="D40" s="102"/>
      <c r="E40" s="25" t="s">
        <v>16</v>
      </c>
      <c r="F40" s="119">
        <f>IF(F38="현금(이체X)",F36,IF(F38="웹결제",ROUND(Sheet2!B7,-4),IF(F38="이체 및 현금영수증",F36+F36*10%,IF(F38="이체 및 세금계산서",F36+F36*10%,IF(F38="이체 및 세금계산서",F36+F36*10%,)))))-F39</f>
        <v>5285500</v>
      </c>
      <c r="G40" s="119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96" t="s">
        <v>41</v>
      </c>
      <c r="F42" s="96"/>
      <c r="G42" s="96"/>
      <c r="H42" s="96"/>
      <c r="I42" s="2"/>
    </row>
    <row r="43" spans="1:9">
      <c r="A43" s="36"/>
      <c r="B43" s="36"/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96"/>
      <c r="F44" s="96"/>
      <c r="G44" s="96"/>
      <c r="H44" s="9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4805000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4735500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4805000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4805000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4805000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2024-01-04T03:31:52Z</cp:lastPrinted>
  <dcterms:created xsi:type="dcterms:W3CDTF">2019-03-28T03:58:09Z</dcterms:created>
  <dcterms:modified xsi:type="dcterms:W3CDTF">2024-01-04T04:15:13Z</dcterms:modified>
</cp:coreProperties>
</file>