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FF2440BE-7875-437A-902A-C239F054F6D0}" xr6:coauthVersionLast="47" xr6:coauthVersionMax="47" xr10:uidLastSave="{4FD46582-AA70-4881-84AC-8B817275B630}"/>
  <bookViews>
    <workbookView xWindow="6765" yWindow="3075" windowWidth="23385" windowHeight="1492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<sst xmlns="http://schemas.openxmlformats.org/spreadsheetml/2006/main" count="98" uniqueCount="86">
  <si>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</si>
  <si>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</si>
  <si>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</si>
  <si>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</si>
  <si>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</si>
  <si>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</si>
  <si>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</si>
  <si>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</si>
  <si>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</si>
  <si>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</si>
  <si>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</si>
  <si>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</si>
  <si>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</si>
  <si>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</si>
  <si>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</si>
  <si>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</si>
  <si>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</si>
  <si>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</si>
  <si>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</si>
  <si>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</si>
  <si>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</si>
  <si>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</si>
  <si>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</si>
  <si>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</si>
  <si>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</si>
  <si>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</si>
  <si>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</si>
  <si>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</si>
  <si>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</si>
  <si>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</si>
  <si>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</si>
  <si>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</si>
  <si>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</si>
  <si>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</si>
  <si>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</si>
  <si>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</si>
  <si>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</si>
  <si>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</si>
  <si>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</si>
  <si>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</si>
  <si>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</si>
  <si>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</si>
  <si>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</si>
  <si>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</si>
  <si>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</si>
  <si>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</si>
  <si>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</si>
  <si>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</si>
  <si>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</si>
  <si>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</si>
  <si>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</si>
  <si>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</si>
  <si>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</si>
  <si>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</si>
  <si>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</si>
  <si>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</si>
  <si>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</si>
  <si>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</si>
  <si>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</si>
  <si>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</si>
  <si>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</si>
  <si>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</si>
  <si>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</si>
  <si>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</si>
  <si>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</si>
  <si>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</si>
  <si>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</si>
  <si>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</si>
  <si>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</si>
  <si>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</si>
  <si>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</si>
  <si>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</si>
  <si>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</si>
  <si>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</si>
  <si>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</si>
  <si>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</si>
  <si>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</si>
  <si>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 PRO 4650G  6코어12쓰레드</t>
    <phoneticPr fontId="1" type="noConversion"/>
  </si>
  <si>
    <t>AMD 정품쿨러탑재</t>
    <phoneticPr fontId="1" type="noConversion"/>
  </si>
  <si>
    <t xml:space="preserve">ASRock A520M-HDV  듀얼모니터가능 </t>
    <phoneticPr fontId="1" type="noConversion"/>
  </si>
  <si>
    <t>삼성전자 DDR4-3200 (8GB)</t>
    <phoneticPr fontId="1" type="noConversion"/>
  </si>
  <si>
    <t xml:space="preserve">AMD 라데온 그래픽 </t>
    <phoneticPr fontId="1" type="noConversion"/>
  </si>
  <si>
    <t>라벤타 태극 (블랙)</t>
    <phoneticPr fontId="1" type="noConversion"/>
  </si>
  <si>
    <t>마이크로닉스 SG-400D12S 80+인증 정격브랜드</t>
    <phoneticPr fontId="1" type="noConversion"/>
  </si>
  <si>
    <t>CN600 PRO M.2 NVMe 일반비교 5배이상빠릅니다.</t>
    <phoneticPr fontId="1" type="noConversion"/>
  </si>
  <si>
    <t>사무용 (전화문의)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</si>
</sst>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K9" sqref="K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1"/>
      <c r="F1" s="112"/>
      <c r="G1" s="112"/>
      <c r="H1" s="113"/>
    </row>
    <row r="2" spans="1:9" ht="22.5" customHeight="1">
      <c r="A2" s="15" t="s">
        <v>34</v>
      </c>
      <c r="B2" s="29">
        <v>1024152501</v>
      </c>
      <c r="C2" s="40"/>
      <c r="D2" s="41"/>
      <c r="E2" s="114"/>
      <c r="F2" s="36"/>
      <c r="G2" s="36"/>
      <c r="H2" s="115"/>
    </row>
    <row r="3" spans="1:9" ht="22.5" customHeight="1">
      <c r="A3" s="15" t="s">
        <v>35</v>
      </c>
      <c r="B3" s="16">
        <f ca="1">TODAY()</f>
        <v>45279</v>
      </c>
      <c r="C3" s="15" t="s">
        <v>36</v>
      </c>
      <c r="D3" s="18"/>
      <c r="E3" s="114"/>
      <c r="F3" s="36"/>
      <c r="G3" s="36"/>
      <c r="H3" s="115"/>
    </row>
    <row r="4" spans="1:9" ht="22.5" customHeight="1">
      <c r="A4" s="14" t="s">
        <v>33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6" t="s">
        <v>62</v>
      </c>
      <c r="B6" s="67"/>
      <c r="C6" s="55" t="s">
        <v>77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8"/>
      <c r="B7" s="69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8"/>
      <c r="B8" s="69"/>
      <c r="C8" s="122" t="s">
        <v>79</v>
      </c>
      <c r="D8" s="123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68"/>
      <c r="B9" s="69"/>
      <c r="C9" s="55" t="s">
        <v>80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8"/>
      <c r="B10" s="69"/>
      <c r="C10" s="55" t="s">
        <v>81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8"/>
      <c r="B11" s="69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1" t="s">
        <v>84</v>
      </c>
      <c r="D12" s="132"/>
      <c r="E12" s="3" t="s">
        <v>10</v>
      </c>
      <c r="F12" s="6">
        <v>28000</v>
      </c>
      <c r="G12" s="3">
        <v>1</v>
      </c>
      <c r="H12" s="6">
        <f t="shared" si="0"/>
        <v>28000</v>
      </c>
      <c r="I12" s="2"/>
    </row>
    <row r="13" spans="1:9">
      <c r="A13" s="68"/>
      <c r="B13" s="69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82</v>
      </c>
      <c r="D14" s="50"/>
      <c r="E14" s="3" t="s">
        <v>68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8"/>
      <c r="B15" s="69"/>
      <c r="C15" s="49" t="s">
        <v>83</v>
      </c>
      <c r="D15" s="50"/>
      <c r="E15" s="3" t="s">
        <v>69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8"/>
      <c r="B16" s="69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72</v>
      </c>
      <c r="D17" s="60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8"/>
      <c r="B18" s="69"/>
      <c r="C18" s="76" t="s">
        <v>73</v>
      </c>
      <c r="D18" s="60"/>
      <c r="E18" s="4" t="s">
        <v>75</v>
      </c>
      <c r="F18" s="7"/>
      <c r="G18" s="4"/>
      <c r="H18" s="6"/>
      <c r="I18" s="2"/>
    </row>
    <row r="19" spans="1:9">
      <c r="A19" s="68"/>
      <c r="B19" s="69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8"/>
      <c r="B20" s="69"/>
      <c r="C20" s="47"/>
      <c r="D20" s="48"/>
      <c r="E20" s="4" t="s">
        <v>64</v>
      </c>
      <c r="F20" s="7">
        <v>1000</v>
      </c>
      <c r="G20" s="4">
        <v>-1</v>
      </c>
      <c r="H20" s="6">
        <f t="shared" si="0"/>
        <v>-1000</v>
      </c>
      <c r="I20" s="2"/>
    </row>
    <row r="21" spans="1:9" ht="12.75" customHeight="1">
      <c r="A21" s="70" t="s">
        <v>66</v>
      </c>
      <c r="B21" s="71"/>
      <c r="C21" s="46" t="s">
        <v>12</v>
      </c>
      <c r="D21" s="46"/>
      <c r="E21" s="61">
        <f>SUM(H6:H20)</f>
        <v>400000</v>
      </c>
      <c r="F21" s="61"/>
      <c r="G21" s="24">
        <v>1</v>
      </c>
      <c r="H21" s="121" t="s">
        <v>14</v>
      </c>
      <c r="I21" s="2"/>
    </row>
    <row r="22" spans="1:9" ht="12.75" customHeight="1">
      <c r="A22" s="72"/>
      <c r="B22" s="73"/>
      <c r="C22" s="46"/>
      <c r="D22" s="46"/>
      <c r="E22" s="61">
        <f>E21*G21</f>
        <v>400000</v>
      </c>
      <c r="F22" s="61"/>
      <c r="G22" s="61"/>
      <c r="H22" s="121"/>
      <c r="I22" s="2"/>
    </row>
    <row r="23" spans="1:9" ht="12.75" customHeight="1">
      <c r="A23" s="72"/>
      <c r="B23" s="73"/>
      <c r="C23" s="46"/>
      <c r="D23" s="46"/>
      <c r="E23" s="61"/>
      <c r="F23" s="61"/>
      <c r="G23" s="61"/>
      <c r="H23" s="121"/>
      <c r="I23" s="2"/>
    </row>
    <row r="24" spans="1:9" ht="17.25" customHeight="1">
      <c r="A24" s="72"/>
      <c r="B24" s="73"/>
      <c r="C24" s="88" t="s">
        <v>17</v>
      </c>
      <c r="D24" s="89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4"/>
      <c r="B25" s="75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4" t="s">
        <v>60</v>
      </c>
      <c r="B26" s="95"/>
      <c r="C26" s="77"/>
      <c r="D26" s="77"/>
      <c r="E26" s="5"/>
      <c r="F26" s="6"/>
      <c r="G26" s="3"/>
      <c r="H26" s="6">
        <f>F26*G26</f>
        <v>0</v>
      </c>
      <c r="I26" s="2"/>
    </row>
    <row r="27" spans="1:9">
      <c r="A27" s="96"/>
      <c r="B27" s="97"/>
      <c r="C27" s="77"/>
      <c r="D27" s="77"/>
      <c r="E27" s="5"/>
      <c r="F27" s="6"/>
      <c r="G27" s="3"/>
      <c r="H27" s="6">
        <f t="shared" ref="H27:H33" si="1">F27*G27</f>
        <v>0</v>
      </c>
      <c r="I27" s="2"/>
    </row>
    <row r="28" spans="1:9">
      <c r="A28" s="96"/>
      <c r="B28" s="97"/>
      <c r="C28" s="77"/>
      <c r="D28" s="77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77"/>
      <c r="D29" s="77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77"/>
      <c r="D30" s="77"/>
      <c r="E30" s="5"/>
      <c r="F30" s="6"/>
      <c r="G30" s="3"/>
      <c r="H30" s="6">
        <f t="shared" si="1"/>
        <v>0</v>
      </c>
      <c r="I30" s="2"/>
    </row>
    <row r="31" spans="1:9">
      <c r="A31" s="96"/>
      <c r="B31" s="97"/>
      <c r="C31" s="77"/>
      <c r="D31" s="7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6"/>
      <c r="B32" s="97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8"/>
      <c r="B33" s="99"/>
      <c r="C33" s="90"/>
      <c r="D33" s="91"/>
      <c r="E33" s="5"/>
      <c r="F33" s="6"/>
      <c r="G33" s="3"/>
      <c r="H33" s="6">
        <f t="shared" si="1"/>
        <v>0</v>
      </c>
      <c r="I33" s="2"/>
    </row>
    <row r="34" spans="1:9" ht="13.5" customHeight="1">
      <c r="A34" s="100" t="s">
        <v>24</v>
      </c>
      <c r="B34" s="101"/>
      <c r="C34" s="8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5"/>
      <c r="E34" s="62">
        <f>SUM(H25:H33)</f>
        <v>0</v>
      </c>
      <c r="F34" s="63"/>
      <c r="G34" s="63"/>
      <c r="H34" s="119" t="s">
        <v>14</v>
      </c>
      <c r="I34" s="2"/>
    </row>
    <row r="35" spans="1:9" ht="14.25" customHeight="1">
      <c r="A35" s="102"/>
      <c r="B35" s="103"/>
      <c r="C35" s="86"/>
      <c r="D35" s="87"/>
      <c r="E35" s="64"/>
      <c r="F35" s="65"/>
      <c r="G35" s="65"/>
      <c r="H35" s="120"/>
      <c r="I35" s="2"/>
    </row>
    <row r="36" spans="1:9" ht="16.5" customHeight="1">
      <c r="A36" s="92" t="s">
        <v>27</v>
      </c>
      <c r="B36" s="93"/>
      <c r="C36" s="82" t="b">
        <f>IF(F38="카드+현금",Sheet3!C11,IF(F38="현금+카드",Sheet3!C4))</f>
        <v>0</v>
      </c>
      <c r="D36" s="83"/>
      <c r="E36" s="8" t="s">
        <v>4</v>
      </c>
      <c r="F36" s="126">
        <f>SUM(E22,E34)</f>
        <v>400000</v>
      </c>
      <c r="G36" s="126"/>
      <c r="H36" s="9" t="s">
        <v>14</v>
      </c>
      <c r="I36" s="2"/>
    </row>
    <row r="37" spans="1:9" ht="16.5" customHeight="1">
      <c r="A37" s="92" t="s">
        <v>26</v>
      </c>
      <c r="B37" s="93"/>
      <c r="C37" s="80" t="b">
        <f>IF(F38="카드+현금",Sheet3!C9,IF(F38="현금+카드",Sheet3!C6))</f>
        <v>0</v>
      </c>
      <c r="D37" s="81"/>
      <c r="E37" s="8" t="s">
        <v>15</v>
      </c>
      <c r="F37" s="124">
        <f>F36*1.1-F36</f>
        <v>40000.000000000058</v>
      </c>
      <c r="G37" s="125"/>
      <c r="H37" s="10"/>
      <c r="I37" s="2"/>
    </row>
    <row r="38" spans="1:9" ht="17.25" customHeight="1">
      <c r="A38" s="92" t="s">
        <v>22</v>
      </c>
      <c r="B38" s="93"/>
      <c r="C38" s="105"/>
      <c r="D38" s="106"/>
      <c r="E38" s="8" t="s">
        <v>21</v>
      </c>
      <c r="F38" s="78" t="s">
        <v>61</v>
      </c>
      <c r="G38" s="79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0" t="s">
        <v>23</v>
      </c>
      <c r="B39" s="101"/>
      <c r="C39" s="107">
        <f>SUM(C36:C37)-C38</f>
        <v>0</v>
      </c>
      <c r="D39" s="108"/>
      <c r="E39" s="21" t="s">
        <v>65</v>
      </c>
      <c r="F39" s="128"/>
      <c r="G39" s="129"/>
      <c r="H39" s="130"/>
      <c r="I39" s="2"/>
    </row>
    <row r="40" spans="1:9" ht="20.25" customHeight="1">
      <c r="A40" s="102"/>
      <c r="B40" s="103"/>
      <c r="C40" s="109"/>
      <c r="D40" s="110"/>
      <c r="E40" s="25" t="s">
        <v>16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440000</v>
      </c>
      <c r="G40" s="12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4" t="s">
        <v>41</v>
      </c>
      <c r="F42" s="104"/>
      <c r="G42" s="104"/>
      <c r="H42" s="104"/>
      <c r="I42" s="2"/>
    </row>
    <row r="43" spans="1:9">
      <c r="A43" s="36"/>
      <c r="B43" s="36"/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104"/>
      <c r="F44" s="104"/>
      <c r="G44" s="104"/>
      <c r="H44" s="10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-110000.00000000001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2023-12-19T06:48:50Z</cp:lastPrinted>
  <dcterms:created xsi:type="dcterms:W3CDTF">2019-03-28T03:58:09Z</dcterms:created>
  <dcterms:modified xsi:type="dcterms:W3CDTF">2023-12-19T07:04:35Z</dcterms:modified>
</cp:coreProperties>
</file>