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1" documentId="8_{4FBD10B7-FE68-4D61-8385-AD4E89364709}" xr6:coauthVersionLast="47" xr6:coauthVersionMax="47" xr10:uidLastSave="{3C000D53-EFE6-47C8-AAA3-3E64018B3EF1}"/>
  <bookViews>
    <workbookView xWindow="11475" yWindow="45" windowWidth="23385" windowHeight="201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<sst xmlns="http://schemas.openxmlformats.org/spreadsheetml/2006/main" count="105" uniqueCount="91">
  <si>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</si>
  <si>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</si>
  <si>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</si>
  <si>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</si>
  <si>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</si>
  <si>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</si>
  <si>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</si>
  <si>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</si>
  <si>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</si>
  <si>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</si>
  <si>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</si>
  <si>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</si>
  <si>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</si>
  <si>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</si>
  <si>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</si>
  <si>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</si>
  <si>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</si>
  <si>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</si>
  <si>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</si>
  <si>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</si>
  <si>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</si>
  <si>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</si>
  <si>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</si>
  <si>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</si>
  <si>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</si>
  <si>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</si>
  <si>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</si>
  <si>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</si>
  <si>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</si>
  <si>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</si>
  <si>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</si>
  <si>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</si>
  <si>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</si>
  <si>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</si>
  <si>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</si>
  <si>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</si>
  <si>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</si>
  <si>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</si>
  <si>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</si>
  <si>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</si>
  <si>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</si>
  <si>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</si>
  <si>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</si>
  <si>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</si>
  <si>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</si>
  <si>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</si>
  <si>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</si>
  <si>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</si>
  <si>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</si>
  <si>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</si>
  <si>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</si>
  <si>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</si>
  <si>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</si>
  <si>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</si>
  <si>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</si>
  <si>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</si>
  <si>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</si>
  <si>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</si>
  <si>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</si>
  <si>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</si>
  <si>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</si>
  <si>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</si>
  <si>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</si>
  <si>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</si>
  <si>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</si>
  <si>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</si>
  <si>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</si>
  <si>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</si>
  <si>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</si>
  <si>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</si>
  <si>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</si>
  <si>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</si>
  <si>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</si>
  <si>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</si>
  <si>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</si>
  <si>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</si>
  <si>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</si>
  <si>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AMD 라이젠5-5세대 7500F (라파엘) (멀티팩)</t>
    <phoneticPr fontId="1" type="noConversion"/>
  </si>
  <si>
    <t>갤럭시 GALAX 지포스 RTX 4060 Ti OC D6 8GB</t>
    <phoneticPr fontId="1" type="noConversion"/>
  </si>
  <si>
    <t>컴이지 킹덤 코디101 V2 (블랙)</t>
    <phoneticPr fontId="1" type="noConversion"/>
  </si>
  <si>
    <t>DEEPCOOL AG400</t>
    <phoneticPr fontId="1" type="noConversion"/>
  </si>
  <si>
    <t>삼성PM9A1 M.2 NVMe 수입 (512GB)980pro 동급 as보증기간차이(2년)</t>
    <phoneticPr fontId="1" type="noConversion"/>
  </si>
  <si>
    <t xml:space="preserve">마이크로닉스 Classic II 풀체인지 700W 80PLUS BRONZE 230V </t>
    <phoneticPr fontId="1" type="noConversion"/>
  </si>
  <si>
    <t>삼성전자 DDR5-5600 (8GB)X2=16GB</t>
    <phoneticPr fontId="1" type="noConversion"/>
  </si>
  <si>
    <t>게이밍 장패드 두꺼운걸로 2장+</t>
    <phoneticPr fontId="1" type="noConversion"/>
  </si>
  <si>
    <t>서정욱 (창호지인)</t>
    <phoneticPr fontId="1" type="noConversion"/>
  </si>
  <si>
    <t>이중 안전배송 에어캡 택배발송 서비스</t>
    <phoneticPr fontId="1" type="noConversion"/>
  </si>
  <si>
    <t>장패드</t>
    <phoneticPr fontId="1" type="noConversion"/>
  </si>
  <si>
    <t>배송비</t>
    <phoneticPr fontId="1" type="noConversion"/>
  </si>
  <si>
    <t>경기도 안성시 금석3길 30 (지오엘리먼트 ) 19일-20일도착</t>
    <phoneticPr fontId="1" type="noConversion"/>
  </si>
  <si>
    <t>GIGABYTE A620M S2H 전원부가 더많아요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</si>
</sst>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6" fontId="2" fillId="4" borderId="1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30" sqref="F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4" t="s">
        <v>63</v>
      </c>
      <c r="D1" s="115"/>
      <c r="E1" s="47"/>
      <c r="F1" s="48"/>
      <c r="G1" s="48"/>
      <c r="H1" s="49"/>
    </row>
    <row r="2" spans="1:9" ht="22.5" customHeight="1">
      <c r="A2" s="15" t="s">
        <v>34</v>
      </c>
      <c r="B2" s="29">
        <v>1024480544</v>
      </c>
      <c r="C2" s="116"/>
      <c r="D2" s="117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45276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8" t="s">
        <v>89</v>
      </c>
      <c r="C4" s="118"/>
      <c r="D4" s="119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99" t="s">
        <v>62</v>
      </c>
      <c r="B6" s="100"/>
      <c r="C6" s="61" t="s">
        <v>77</v>
      </c>
      <c r="D6" s="62"/>
      <c r="E6" s="3" t="s">
        <v>6</v>
      </c>
      <c r="F6" s="6">
        <v>228000</v>
      </c>
      <c r="G6" s="3">
        <v>1</v>
      </c>
      <c r="H6" s="6">
        <f>F6*G6</f>
        <v>228000</v>
      </c>
      <c r="I6" s="2"/>
    </row>
    <row r="7" spans="1:9" ht="24" customHeight="1">
      <c r="A7" s="101"/>
      <c r="B7" s="102"/>
      <c r="C7" s="61" t="s">
        <v>80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1"/>
      <c r="B8" s="102"/>
      <c r="C8" s="132" t="s">
        <v>90</v>
      </c>
      <c r="D8" s="133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101"/>
      <c r="B9" s="102"/>
      <c r="C9" s="61" t="s">
        <v>83</v>
      </c>
      <c r="D9" s="62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101"/>
      <c r="B10" s="102"/>
      <c r="C10" s="61" t="s">
        <v>78</v>
      </c>
      <c r="D10" s="62"/>
      <c r="E10" s="3" t="s">
        <v>9</v>
      </c>
      <c r="F10" s="6">
        <v>555000</v>
      </c>
      <c r="G10" s="3">
        <v>1</v>
      </c>
      <c r="H10" s="6">
        <f t="shared" si="0"/>
        <v>555000</v>
      </c>
      <c r="I10" s="2"/>
    </row>
    <row r="11" spans="1:9" ht="24" customHeight="1">
      <c r="A11" s="101"/>
      <c r="B11" s="102"/>
      <c r="C11" s="127"/>
      <c r="D11" s="12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129" t="s">
        <v>81</v>
      </c>
      <c r="D12" s="130"/>
      <c r="E12" s="3" t="s">
        <v>10</v>
      </c>
      <c r="F12" s="6">
        <v>67000</v>
      </c>
      <c r="G12" s="3">
        <v>1</v>
      </c>
      <c r="H12" s="6">
        <f t="shared" si="0"/>
        <v>67000</v>
      </c>
      <c r="I12" s="2"/>
    </row>
    <row r="13" spans="1:9">
      <c r="A13" s="101"/>
      <c r="B13" s="102"/>
      <c r="C13" s="90" t="s">
        <v>45</v>
      </c>
      <c r="D13" s="91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0" t="s">
        <v>79</v>
      </c>
      <c r="D14" s="91"/>
      <c r="E14" s="3" t="s">
        <v>68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1"/>
      <c r="B15" s="102"/>
      <c r="C15" s="90" t="s">
        <v>82</v>
      </c>
      <c r="D15" s="91"/>
      <c r="E15" s="3" t="s">
        <v>69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1"/>
      <c r="B16" s="102"/>
      <c r="C16" s="123" t="s">
        <v>45</v>
      </c>
      <c r="D16" s="124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131" t="s">
        <v>72</v>
      </c>
      <c r="D17" s="110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09" t="s">
        <v>73</v>
      </c>
      <c r="D18" s="110"/>
      <c r="E18" s="4" t="s">
        <v>75</v>
      </c>
      <c r="F18" s="7"/>
      <c r="G18" s="4"/>
      <c r="H18" s="6"/>
      <c r="I18" s="2"/>
    </row>
    <row r="19" spans="1:9">
      <c r="A19" s="101"/>
      <c r="B19" s="102"/>
      <c r="C19" s="125" t="s">
        <v>74</v>
      </c>
      <c r="D19" s="126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1"/>
      <c r="B20" s="102"/>
      <c r="C20" s="121"/>
      <c r="D20" s="122"/>
      <c r="E20" s="4" t="s">
        <v>64</v>
      </c>
      <c r="F20" s="134">
        <v>29000</v>
      </c>
      <c r="G20" s="4">
        <v>-1</v>
      </c>
      <c r="H20" s="6">
        <f t="shared" si="0"/>
        <v>-29000</v>
      </c>
      <c r="I20" s="2"/>
    </row>
    <row r="21" spans="1:9" ht="12.75" customHeight="1">
      <c r="A21" s="103" t="s">
        <v>66</v>
      </c>
      <c r="B21" s="104"/>
      <c r="C21" s="120" t="s">
        <v>12</v>
      </c>
      <c r="D21" s="120"/>
      <c r="E21" s="94">
        <f>SUM(H6:H20)</f>
        <v>1240000</v>
      </c>
      <c r="F21" s="94"/>
      <c r="G21" s="24">
        <v>1</v>
      </c>
      <c r="H21" s="58" t="s">
        <v>14</v>
      </c>
      <c r="I21" s="2"/>
    </row>
    <row r="22" spans="1:9" ht="12.75" customHeight="1">
      <c r="A22" s="105"/>
      <c r="B22" s="106"/>
      <c r="C22" s="120"/>
      <c r="D22" s="120"/>
      <c r="E22" s="94">
        <f>E21*G21</f>
        <v>1240000</v>
      </c>
      <c r="F22" s="94"/>
      <c r="G22" s="94"/>
      <c r="H22" s="58"/>
      <c r="I22" s="2"/>
    </row>
    <row r="23" spans="1:9" ht="12.75" customHeight="1">
      <c r="A23" s="105"/>
      <c r="B23" s="106"/>
      <c r="C23" s="120"/>
      <c r="D23" s="120"/>
      <c r="E23" s="94"/>
      <c r="F23" s="94"/>
      <c r="G23" s="94"/>
      <c r="H23" s="58"/>
      <c r="I23" s="2"/>
    </row>
    <row r="24" spans="1:9" ht="17.25" customHeight="1">
      <c r="A24" s="105"/>
      <c r="B24" s="106"/>
      <c r="C24" s="88" t="s">
        <v>17</v>
      </c>
      <c r="D24" s="89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7"/>
      <c r="B25" s="108"/>
      <c r="C25" s="90" t="s">
        <v>84</v>
      </c>
      <c r="D25" s="91"/>
      <c r="E25" s="5" t="s">
        <v>87</v>
      </c>
      <c r="F25" s="6">
        <v>0</v>
      </c>
      <c r="G25" s="3">
        <v>2</v>
      </c>
      <c r="H25" s="6">
        <f>F25*G25</f>
        <v>0</v>
      </c>
      <c r="I25" s="2"/>
    </row>
    <row r="26" spans="1:9" ht="25.15" customHeight="1">
      <c r="A26" s="72" t="s">
        <v>60</v>
      </c>
      <c r="B26" s="73"/>
      <c r="C26" s="111" t="s">
        <v>86</v>
      </c>
      <c r="D26" s="111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4"/>
      <c r="B27" s="75"/>
      <c r="C27" s="111"/>
      <c r="D27" s="111"/>
      <c r="E27" s="5"/>
      <c r="F27" s="6"/>
      <c r="G27" s="3"/>
      <c r="H27" s="6">
        <f t="shared" ref="H27:H33" si="1">F27*G27</f>
        <v>0</v>
      </c>
      <c r="I27" s="2"/>
    </row>
    <row r="28" spans="1:9">
      <c r="A28" s="74"/>
      <c r="B28" s="75"/>
      <c r="C28" s="111"/>
      <c r="D28" s="111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112"/>
      <c r="D29" s="11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112"/>
      <c r="D30" s="112"/>
      <c r="E30" s="5"/>
      <c r="F30" s="6"/>
      <c r="G30" s="3"/>
      <c r="H30" s="6">
        <f t="shared" si="1"/>
        <v>0</v>
      </c>
      <c r="I30" s="2"/>
    </row>
    <row r="31" spans="1:9">
      <c r="A31" s="74"/>
      <c r="B31" s="75"/>
      <c r="C31" s="112"/>
      <c r="D31" s="11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4"/>
      <c r="B32" s="75"/>
      <c r="C32" s="92"/>
      <c r="D32" s="93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6"/>
      <c r="B33" s="77"/>
      <c r="C33" s="92"/>
      <c r="D33" s="93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4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5"/>
      <c r="E34" s="95">
        <f>SUM(H25:H33)</f>
        <v>0</v>
      </c>
      <c r="F34" s="96"/>
      <c r="G34" s="96"/>
      <c r="H34" s="56" t="s">
        <v>14</v>
      </c>
      <c r="I34" s="2"/>
    </row>
    <row r="35" spans="1:9" ht="14.25" customHeight="1">
      <c r="A35" s="39"/>
      <c r="B35" s="40"/>
      <c r="C35" s="86"/>
      <c r="D35" s="87"/>
      <c r="E35" s="97"/>
      <c r="F35" s="98"/>
      <c r="G35" s="98"/>
      <c r="H35" s="57"/>
      <c r="I35" s="2"/>
    </row>
    <row r="36" spans="1:9" ht="16.5" customHeight="1">
      <c r="A36" s="70" t="s">
        <v>27</v>
      </c>
      <c r="B36" s="71"/>
      <c r="C36" s="82" t="b">
        <f>IF(F38="카드+현금",Sheet3!C11,IF(F38="현금+카드",Sheet3!C4))</f>
        <v>0</v>
      </c>
      <c r="D36" s="83"/>
      <c r="E36" s="8" t="s">
        <v>4</v>
      </c>
      <c r="F36" s="65">
        <f>SUM(E22,E34)</f>
        <v>1240000</v>
      </c>
      <c r="G36" s="65"/>
      <c r="H36" s="9" t="s">
        <v>14</v>
      </c>
      <c r="I36" s="2"/>
    </row>
    <row r="37" spans="1:9" ht="16.5" customHeight="1">
      <c r="A37" s="70" t="s">
        <v>26</v>
      </c>
      <c r="B37" s="71"/>
      <c r="C37" s="80" t="b">
        <f>IF(F38="카드+현금",Sheet3!C9,IF(F38="현금+카드",Sheet3!C6))</f>
        <v>0</v>
      </c>
      <c r="D37" s="81"/>
      <c r="E37" s="8" t="s">
        <v>15</v>
      </c>
      <c r="F37" s="63">
        <f>F36*1.1-F36</f>
        <v>124000</v>
      </c>
      <c r="G37" s="64"/>
      <c r="H37" s="10"/>
      <c r="I37" s="2"/>
    </row>
    <row r="38" spans="1:9" ht="17.25" customHeight="1">
      <c r="A38" s="70" t="s">
        <v>22</v>
      </c>
      <c r="B38" s="71"/>
      <c r="C38" s="41"/>
      <c r="D38" s="42"/>
      <c r="E38" s="8" t="s">
        <v>21</v>
      </c>
      <c r="F38" s="78" t="s">
        <v>61</v>
      </c>
      <c r="G38" s="79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7"/>
      <c r="G39" s="68"/>
      <c r="H39" s="69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6">
        <f>IF(F38="현금(이체X)",F36,IF(F38="웹결제",ROUND(Sheet2!B7,-4),IF(F38="이체 및 현금영수증",F36+F36*10%,IF(F38="이체 및 세금계산서",F36+F36*10%,IF(F38="이체 및 세금계산서",F36+F36*10%,)))))-F39</f>
        <v>1364000</v>
      </c>
      <c r="G40" s="66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3" t="s">
        <v>44</v>
      </c>
      <c r="G41" s="113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1240000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814000.00000000012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1240000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1240000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1240000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2023-12-16T04:21:31Z</cp:lastPrinted>
  <dcterms:created xsi:type="dcterms:W3CDTF">2019-03-28T03:58:09Z</dcterms:created>
  <dcterms:modified xsi:type="dcterms:W3CDTF">2023-12-16T04:22:35Z</dcterms:modified>
</cp:coreProperties>
</file>