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728D816-D57A-4B0D-957D-C8F55CE9A74F}" xr6:coauthVersionLast="47" xr6:coauthVersionMax="47" xr10:uidLastSave="{00000000-0000-0000-0000-000000000000}"/>
  <bookViews>
    <workbookView xWindow="32595" yWindow="30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<sst xmlns="http://schemas.openxmlformats.org/spreadsheetml/2006/main" count="96" uniqueCount="78">
  <si>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</si>
  <si>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</si>
  <si>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</si>
  <si>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</si>
  <si>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</si>
  <si>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</si>
  <si>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</si>
  <si>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</si>
  <si>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</si>
  <si>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</si>
  <si>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</si>
  <si>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</si>
  <si>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</si>
  <si>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</si>
  <si>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</si>
  <si>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</si>
  <si>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</si>
  <si>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</si>
  <si>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</si>
  <si>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</si>
  <si>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</si>
  <si>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</si>
  <si>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</si>
  <si>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</si>
  <si>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</si>
  <si>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</si>
  <si>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</si>
  <si>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</si>
  <si>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</si>
  <si>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</si>
  <si>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</si>
  <si>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</si>
  <si>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</si>
  <si>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</si>
  <si>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</si>
  <si>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</si>
  <si>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</si>
  <si>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</si>
  <si>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</si>
  <si>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</si>
  <si>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</si>
  <si>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</si>
  <si>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</si>
  <si>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</si>
  <si>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</si>
  <si>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</si>
  <si>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</si>
  <si>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</si>
  <si>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</si>
  <si>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</si>
  <si>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</si>
  <si>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</si>
  <si>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</si>
  <si>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</si>
  <si>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</si>
  <si>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</si>
  <si>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</si>
  <si>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</si>
  <si>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</si>
  <si>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</si>
  <si>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</si>
  <si>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</si>
  <si>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</si>
  <si>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</si>
  <si>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</si>
  <si>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</si>
  <si>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</si>
  <si>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추가서비스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</si>
  <si>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</si>
  <si>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</si>
  <si>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</si>
  <si>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오재선 (기존고객님 업글)</t>
    <phoneticPr fontId="1" type="noConversion"/>
  </si>
  <si>
    <t>/</t>
    <phoneticPr fontId="1" type="noConversion"/>
  </si>
  <si>
    <t>점검 및 셋팅</t>
    <phoneticPr fontId="1" type="noConversion"/>
  </si>
  <si>
    <t>NVME 방열판 서비스</t>
    <phoneticPr fontId="1" type="noConversion"/>
  </si>
  <si>
    <t>방열판</t>
    <phoneticPr fontId="1" type="noConversion"/>
  </si>
  <si>
    <t>삼성 980 NVME 1TB (정품 5년보증)</t>
    <phoneticPr fontId="1" type="noConversion"/>
  </si>
  <si>
    <t>삼성정품 DDR4 25600 3200 16GB (새상품)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</si>
</sst>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71</v>
      </c>
      <c r="C1" s="38" t="s">
        <v>66</v>
      </c>
      <c r="D1" s="39"/>
      <c r="E1" s="100"/>
      <c r="F1" s="101"/>
      <c r="G1" s="101"/>
      <c r="H1" s="102"/>
    </row>
    <row r="2" spans="1:9" ht="22.5" customHeight="1">
      <c r="A2" s="15" t="s">
        <v>38</v>
      </c>
      <c r="B2" s="29">
        <v>1027891824</v>
      </c>
      <c r="C2" s="40"/>
      <c r="D2" s="41"/>
      <c r="E2" s="103"/>
      <c r="F2" s="36"/>
      <c r="G2" s="36"/>
      <c r="H2" s="104"/>
    </row>
    <row r="3" spans="1:9" ht="22.5" customHeight="1">
      <c r="A3" s="15" t="s">
        <v>39</v>
      </c>
      <c r="B3" s="16">
        <f ca="1">TODAY()</f>
        <v>45206</v>
      </c>
      <c r="C3" s="15" t="s">
        <v>40</v>
      </c>
      <c r="D3" s="18"/>
      <c r="E3" s="103"/>
      <c r="F3" s="36"/>
      <c r="G3" s="36"/>
      <c r="H3" s="104"/>
    </row>
    <row r="4" spans="1:9" ht="22.5" customHeight="1">
      <c r="A4" s="14" t="s">
        <v>37</v>
      </c>
      <c r="B4" s="44"/>
      <c r="C4" s="44"/>
      <c r="D4" s="45"/>
      <c r="E4" s="105"/>
      <c r="F4" s="106"/>
      <c r="G4" s="106"/>
      <c r="H4" s="107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4" t="s">
        <v>65</v>
      </c>
      <c r="B6" s="65"/>
      <c r="C6" s="53" t="s">
        <v>72</v>
      </c>
      <c r="D6" s="5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6"/>
      <c r="B7" s="67"/>
      <c r="C7" s="53" t="s">
        <v>72</v>
      </c>
      <c r="D7" s="54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66"/>
      <c r="B8" s="67"/>
      <c r="C8" s="111" t="s">
        <v>72</v>
      </c>
      <c r="D8" s="112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6"/>
      <c r="B9" s="67"/>
      <c r="C9" s="53" t="s">
        <v>77</v>
      </c>
      <c r="D9" s="54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66"/>
      <c r="B10" s="67"/>
      <c r="C10" s="53" t="s">
        <v>72</v>
      </c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6"/>
      <c r="B11" s="67"/>
      <c r="C11" s="55"/>
      <c r="D11" s="56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66"/>
      <c r="B12" s="67"/>
      <c r="C12" s="125" t="s">
        <v>76</v>
      </c>
      <c r="D12" s="126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>
      <c r="A13" s="66"/>
      <c r="B13" s="67"/>
      <c r="C13" s="49"/>
      <c r="D13" s="50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66"/>
      <c r="B14" s="67"/>
      <c r="C14" s="49" t="s">
        <v>72</v>
      </c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6"/>
      <c r="B15" s="67"/>
      <c r="C15" s="49" t="s">
        <v>72</v>
      </c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6"/>
      <c r="B16" s="67"/>
      <c r="C16" s="51" t="s">
        <v>74</v>
      </c>
      <c r="D16" s="52"/>
      <c r="E16" s="3" t="s">
        <v>75</v>
      </c>
      <c r="F16" s="6">
        <v>0</v>
      </c>
      <c r="G16" s="3">
        <v>1</v>
      </c>
      <c r="H16" s="6">
        <f t="shared" si="0"/>
        <v>0</v>
      </c>
      <c r="I16" s="2"/>
    </row>
    <row r="17" spans="1:9">
      <c r="A17" s="66"/>
      <c r="B17" s="67"/>
      <c r="C17" s="120" t="s">
        <v>73</v>
      </c>
      <c r="D17" s="121"/>
      <c r="E17" s="4" t="s">
        <v>14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66"/>
      <c r="B18" s="67"/>
      <c r="C18" s="122"/>
      <c r="D18" s="121"/>
      <c r="E18" s="4" t="s">
        <v>22</v>
      </c>
      <c r="F18" s="7">
        <v>0</v>
      </c>
      <c r="G18" s="4">
        <v>1</v>
      </c>
      <c r="H18" s="6"/>
      <c r="I18" s="2"/>
    </row>
    <row r="19" spans="1:9">
      <c r="A19" s="66"/>
      <c r="B19" s="67"/>
      <c r="C19" s="123"/>
      <c r="D19" s="124"/>
      <c r="E19" s="3" t="s">
        <v>67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66"/>
      <c r="B20" s="67"/>
      <c r="C20" s="47"/>
      <c r="D20" s="48"/>
      <c r="E20" s="4" t="s">
        <v>68</v>
      </c>
      <c r="F20" s="7"/>
      <c r="G20" s="4"/>
      <c r="H20" s="6">
        <f t="shared" si="0"/>
        <v>0</v>
      </c>
      <c r="I20" s="2"/>
    </row>
    <row r="21" spans="1:9" ht="12.75" customHeight="1">
      <c r="A21" s="68" t="s">
        <v>70</v>
      </c>
      <c r="B21" s="69"/>
      <c r="C21" s="46" t="s">
        <v>15</v>
      </c>
      <c r="D21" s="46"/>
      <c r="E21" s="57">
        <f>SUM(H6:H20)</f>
        <v>235000</v>
      </c>
      <c r="F21" s="57"/>
      <c r="G21" s="24">
        <v>1</v>
      </c>
      <c r="H21" s="110" t="s">
        <v>17</v>
      </c>
      <c r="I21" s="2"/>
    </row>
    <row r="22" spans="1:9" ht="12.75" customHeight="1">
      <c r="A22" s="70"/>
      <c r="B22" s="71"/>
      <c r="C22" s="46"/>
      <c r="D22" s="46"/>
      <c r="E22" s="57">
        <f>E21*G21</f>
        <v>235000</v>
      </c>
      <c r="F22" s="57"/>
      <c r="G22" s="57"/>
      <c r="H22" s="110"/>
      <c r="I22" s="2"/>
    </row>
    <row r="23" spans="1:9" ht="12.75" customHeight="1">
      <c r="A23" s="70"/>
      <c r="B23" s="71"/>
      <c r="C23" s="46"/>
      <c r="D23" s="46"/>
      <c r="E23" s="57"/>
      <c r="F23" s="57"/>
      <c r="G23" s="57"/>
      <c r="H23" s="110"/>
      <c r="I23" s="2"/>
    </row>
    <row r="24" spans="1:9" ht="17.25" customHeight="1">
      <c r="A24" s="70"/>
      <c r="B24" s="71"/>
      <c r="C24" s="84" t="s">
        <v>20</v>
      </c>
      <c r="D24" s="85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2"/>
      <c r="B25" s="73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127"/>
      <c r="B26" s="128"/>
      <c r="C26" s="86"/>
      <c r="D26" s="50"/>
      <c r="E26" s="5"/>
      <c r="F26" s="6"/>
      <c r="G26" s="3"/>
      <c r="H26" s="6">
        <f>F26*G26</f>
        <v>0</v>
      </c>
      <c r="I26" s="2"/>
    </row>
    <row r="27" spans="1:9">
      <c r="A27" s="129"/>
      <c r="B27" s="130"/>
      <c r="C27" s="86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129"/>
      <c r="B28" s="130"/>
      <c r="C28" s="62"/>
      <c r="D28" s="63"/>
      <c r="E28" s="5"/>
      <c r="F28" s="6"/>
      <c r="G28" s="3"/>
      <c r="H28" s="6">
        <f t="shared" si="1"/>
        <v>0</v>
      </c>
      <c r="I28" s="2"/>
    </row>
    <row r="29" spans="1:9">
      <c r="A29" s="129"/>
      <c r="B29" s="130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129"/>
      <c r="B30" s="130"/>
      <c r="C30" s="62"/>
      <c r="D30" s="63"/>
      <c r="E30" s="5"/>
      <c r="F30" s="6"/>
      <c r="G30" s="3"/>
      <c r="H30" s="6">
        <f t="shared" si="1"/>
        <v>0</v>
      </c>
      <c r="I30" s="2"/>
    </row>
    <row r="31" spans="1:9">
      <c r="A31" s="129"/>
      <c r="B31" s="130"/>
      <c r="C31" s="62"/>
      <c r="D31" s="6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129"/>
      <c r="B32" s="130"/>
      <c r="C32" s="62"/>
      <c r="D32" s="63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31"/>
      <c r="B33" s="132"/>
      <c r="C33" s="62"/>
      <c r="D33" s="63"/>
      <c r="E33" s="5"/>
      <c r="F33" s="6"/>
      <c r="G33" s="3"/>
      <c r="H33" s="6">
        <f t="shared" si="1"/>
        <v>0</v>
      </c>
      <c r="I33" s="2"/>
    </row>
    <row r="34" spans="1:9" ht="13.5" customHeight="1">
      <c r="A34" s="89" t="s">
        <v>28</v>
      </c>
      <c r="B34" s="90"/>
      <c r="C34" s="8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1"/>
      <c r="E34" s="58">
        <f>SUM(H25:H33)</f>
        <v>0</v>
      </c>
      <c r="F34" s="59"/>
      <c r="G34" s="59"/>
      <c r="H34" s="108" t="s">
        <v>17</v>
      </c>
      <c r="I34" s="2"/>
    </row>
    <row r="35" spans="1:9" ht="14.25" customHeight="1">
      <c r="A35" s="91"/>
      <c r="B35" s="92"/>
      <c r="C35" s="82"/>
      <c r="D35" s="83"/>
      <c r="E35" s="60"/>
      <c r="F35" s="61"/>
      <c r="G35" s="61"/>
      <c r="H35" s="109"/>
      <c r="I35" s="2"/>
    </row>
    <row r="36" spans="1:9" ht="16.5" customHeight="1">
      <c r="A36" s="87" t="s">
        <v>31</v>
      </c>
      <c r="B36" s="88"/>
      <c r="C36" s="78" t="b">
        <f>IF(F38="카드+현금",Sheet3!C11,IF(F38="현금+카드",Sheet3!C4))</f>
        <v>0</v>
      </c>
      <c r="D36" s="79"/>
      <c r="E36" s="8" t="s">
        <v>4</v>
      </c>
      <c r="F36" s="115">
        <f>SUM(E22,E34)</f>
        <v>235000</v>
      </c>
      <c r="G36" s="115"/>
      <c r="H36" s="9" t="s">
        <v>17</v>
      </c>
      <c r="I36" s="2"/>
    </row>
    <row r="37" spans="1:9" ht="16.5" customHeight="1">
      <c r="A37" s="87" t="s">
        <v>30</v>
      </c>
      <c r="B37" s="88"/>
      <c r="C37" s="76" t="b">
        <f>IF(F38="카드+현금",Sheet3!C9,IF(F38="현금+카드",Sheet3!C6))</f>
        <v>0</v>
      </c>
      <c r="D37" s="77"/>
      <c r="E37" s="8" t="s">
        <v>18</v>
      </c>
      <c r="F37" s="113">
        <f>F36*1.1-F36</f>
        <v>23500.000000000029</v>
      </c>
      <c r="G37" s="114"/>
      <c r="H37" s="10"/>
      <c r="I37" s="2"/>
    </row>
    <row r="38" spans="1:9" ht="17.25" customHeight="1">
      <c r="A38" s="87" t="s">
        <v>26</v>
      </c>
      <c r="B38" s="88"/>
      <c r="C38" s="94"/>
      <c r="D38" s="95"/>
      <c r="E38" s="8" t="s">
        <v>25</v>
      </c>
      <c r="F38" s="74" t="s">
        <v>64</v>
      </c>
      <c r="G38" s="75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89" t="s">
        <v>27</v>
      </c>
      <c r="B39" s="90"/>
      <c r="C39" s="96">
        <f>SUM(C36:C37)-C38</f>
        <v>0</v>
      </c>
      <c r="D39" s="97"/>
      <c r="E39" s="21" t="s">
        <v>69</v>
      </c>
      <c r="F39" s="117"/>
      <c r="G39" s="118"/>
      <c r="H39" s="119"/>
      <c r="I39" s="2"/>
    </row>
    <row r="40" spans="1:9" ht="20.25" customHeight="1">
      <c r="A40" s="91"/>
      <c r="B40" s="92"/>
      <c r="C40" s="98"/>
      <c r="D40" s="99"/>
      <c r="E40" s="25" t="s">
        <v>19</v>
      </c>
      <c r="F40" s="116">
        <f>IF(F38="현금(이체X)",F36,IF(F38="웹결제",ROUND(Sheet2!B7,-4),IF(F38="이체 및 현금영수증",F36+F36*10%,IF(F38="이체 및 세금계산서",F36+F36*10%,IF(F38="이체 및 세금계산서",F36+F36*10%,)))))-F39</f>
        <v>258500</v>
      </c>
      <c r="G40" s="116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93" t="s">
        <v>45</v>
      </c>
      <c r="F42" s="93"/>
      <c r="G42" s="93"/>
      <c r="H42" s="93"/>
      <c r="I42" s="2"/>
    </row>
    <row r="43" spans="1:9">
      <c r="A43" s="36"/>
      <c r="B43" s="36"/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93"/>
      <c r="F44" s="93"/>
      <c r="G44" s="93"/>
      <c r="H44" s="93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235000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-291500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235000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235000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235000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2023-10-07T06:18:35Z</dcterms:modified>
</cp:coreProperties>
</file>