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D97C8847-C25D-4A34-87A7-6DB0A3C567CB}" xr6:coauthVersionLast="47" xr6:coauthVersionMax="47" xr10:uidLastSave="{00000000-0000-0000-0000-000000000000}"/>
  <bookViews>
    <workbookView xWindow="20565" yWindow="495" windowWidth="17475" windowHeight="2014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B4" i="2" s="1"/>
  <c r="F40" i="1"/>
  <c r="F37" i="1"/>
  <c r="C6" i="3" l="1"/>
  <c r="C39" i="1"/>
  <c r="H41" i="1" l="1"/>
</calcChain>
</file>

<file path=xl/sharedStrings.xml><?xml version="1.0" encoding="utf-8"?>
<sst xmlns="http://schemas.openxmlformats.org/spreadsheetml/2006/main" count="92" uniqueCount="79">
  <si>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</si>
  <si>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</si>
  <si>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</si>
  <si>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</si>
  <si>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</si>
  <si>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</si>
  <si>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</si>
  <si>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</si>
  <si>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</si>
  <si>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</si>
  <si>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</si>
  <si>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</si>
  <si>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</si>
  <si>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</si>
  <si>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</si>
  <si>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</si>
  <si>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</si>
  <si>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</si>
  <si>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</si>
  <si>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</si>
  <si>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</si>
  <si>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</si>
  <si>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</si>
  <si>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</si>
  <si>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</si>
  <si>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</si>
  <si>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</si>
  <si>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</si>
  <si>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</si>
  <si>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</si>
  <si>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</si>
  <si>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</si>
  <si>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</si>
  <si>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</si>
  <si>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</si>
  <si>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</si>
  <si>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</si>
  <si>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</si>
  <si>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</si>
  <si>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</si>
  <si>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</si>
  <si>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</si>
  <si>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</si>
  <si>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</si>
  <si>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</si>
  <si>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</si>
  <si>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</si>
  <si>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</si>
  <si>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</si>
  <si>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</si>
  <si>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</si>
  <si>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</si>
  <si>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</si>
  <si>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</si>
  <si>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</si>
  <si>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</si>
  <si>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</si>
  <si>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</si>
  <si>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</si>
  <si>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</si>
  <si>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</si>
  <si>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</si>
  <si>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</si>
  <si>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</si>
  <si>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</si>
  <si>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윈도우(OS)및 드라이버설치, 최적화작업 서비스</t>
    <phoneticPr fontId="1" type="noConversion"/>
  </si>
  <si>
    <t>2년간 무상 A/S, PC 정밀조립 및 깔끔한 선정리</t>
    <phoneticPr fontId="1" type="noConversion"/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</si>
  <si>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</si>
  <si>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</si>
  <si>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리얼컴 카페 가입 조건부 원격지원 2년 무상서비스</t>
    <phoneticPr fontId="1" type="noConversion"/>
  </si>
  <si>
    <t>추가서비스</t>
    <phoneticPr fontId="1" type="noConversion"/>
  </si>
  <si>
    <t>케이스쿨러</t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</si>
  <si>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</si>
  <si>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</si>
  <si>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</si>
  <si>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ASUS GeForce RTX 4090 TUF GAMING O24G OC D6X 24GB</t>
    <phoneticPr fontId="1" type="noConversion"/>
  </si>
  <si>
    <t>삼성전자 DDR5-5600 (16GB)</t>
    <phoneticPr fontId="1" type="noConversion"/>
  </si>
  <si>
    <t>김은경님 (기존 업그레이드)</t>
    <phoneticPr fontId="1" type="noConversion"/>
  </si>
  <si>
    <t>현금+카드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</si>
</sst>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G26" sqref="G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44</v>
      </c>
      <c r="B1" s="19" t="s">
        <v>77</v>
      </c>
      <c r="C1" s="38" t="s">
        <v>68</v>
      </c>
      <c r="D1" s="39"/>
      <c r="E1" s="112"/>
      <c r="F1" s="113"/>
      <c r="G1" s="113"/>
      <c r="H1" s="114"/>
    </row>
    <row r="2" spans="1:9" ht="22.5" customHeight="1">
      <c r="A2" s="15" t="s">
        <v>38</v>
      </c>
      <c r="B2" s="29"/>
      <c r="C2" s="40"/>
      <c r="D2" s="41"/>
      <c r="E2" s="115"/>
      <c r="F2" s="36"/>
      <c r="G2" s="36"/>
      <c r="H2" s="116"/>
    </row>
    <row r="3" spans="1:9" ht="22.5" customHeight="1">
      <c r="A3" s="15" t="s">
        <v>39</v>
      </c>
      <c r="B3" s="16">
        <f ca="1">TODAY()</f>
        <v>45189</v>
      </c>
      <c r="C3" s="15" t="s">
        <v>40</v>
      </c>
      <c r="D3" s="18"/>
      <c r="E3" s="115"/>
      <c r="F3" s="36"/>
      <c r="G3" s="36"/>
      <c r="H3" s="116"/>
    </row>
    <row r="4" spans="1:9" ht="22.5" customHeight="1">
      <c r="A4" s="14" t="s">
        <v>37</v>
      </c>
      <c r="B4" s="44"/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9" t="s">
        <v>67</v>
      </c>
      <c r="B6" s="70"/>
      <c r="C6" s="55"/>
      <c r="D6" s="56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71"/>
      <c r="B7" s="72"/>
      <c r="C7" s="55"/>
      <c r="D7" s="56"/>
      <c r="E7" s="22" t="s">
        <v>13</v>
      </c>
      <c r="F7" s="6"/>
      <c r="G7" s="3"/>
      <c r="H7" s="6">
        <f t="shared" ref="H7:H20" si="0">F7*G7</f>
        <v>0</v>
      </c>
      <c r="I7" s="2"/>
    </row>
    <row r="8" spans="1:9" ht="25.5" customHeight="1">
      <c r="A8" s="71"/>
      <c r="B8" s="72"/>
      <c r="C8" s="123"/>
      <c r="D8" s="124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71"/>
      <c r="B9" s="72"/>
      <c r="C9" s="55" t="s">
        <v>76</v>
      </c>
      <c r="D9" s="56"/>
      <c r="E9" s="3" t="s">
        <v>8</v>
      </c>
      <c r="F9" s="6">
        <v>63000</v>
      </c>
      <c r="G9" s="3">
        <v>2</v>
      </c>
      <c r="H9" s="6">
        <f t="shared" si="0"/>
        <v>126000</v>
      </c>
      <c r="I9" s="2"/>
    </row>
    <row r="10" spans="1:9" ht="24" customHeight="1">
      <c r="A10" s="71"/>
      <c r="B10" s="72"/>
      <c r="C10" s="55" t="s">
        <v>75</v>
      </c>
      <c r="D10" s="56"/>
      <c r="E10" s="3" t="s">
        <v>9</v>
      </c>
      <c r="F10" s="6">
        <v>2590000</v>
      </c>
      <c r="G10" s="3">
        <v>1</v>
      </c>
      <c r="H10" s="6">
        <f t="shared" si="0"/>
        <v>2590000</v>
      </c>
      <c r="I10" s="2"/>
    </row>
    <row r="11" spans="1:9" ht="24" customHeight="1">
      <c r="A11" s="71"/>
      <c r="B11" s="72"/>
      <c r="C11" s="57"/>
      <c r="D11" s="58"/>
      <c r="E11" s="3" t="s">
        <v>49</v>
      </c>
      <c r="F11" s="6"/>
      <c r="G11" s="3"/>
      <c r="H11" s="6">
        <f t="shared" si="0"/>
        <v>0</v>
      </c>
      <c r="I11" s="2"/>
    </row>
    <row r="12" spans="1:9" ht="24" customHeight="1">
      <c r="A12" s="71"/>
      <c r="B12" s="72"/>
      <c r="C12" s="59"/>
      <c r="D12" s="56"/>
      <c r="E12" s="3" t="s">
        <v>10</v>
      </c>
      <c r="F12" s="6"/>
      <c r="G12" s="3"/>
      <c r="H12" s="6">
        <f t="shared" si="0"/>
        <v>0</v>
      </c>
      <c r="I12" s="2"/>
    </row>
    <row r="13" spans="1:9">
      <c r="A13" s="71"/>
      <c r="B13" s="72"/>
      <c r="C13" s="49"/>
      <c r="D13" s="50"/>
      <c r="E13" s="3" t="s">
        <v>10</v>
      </c>
      <c r="F13" s="6"/>
      <c r="G13" s="3"/>
      <c r="H13" s="6">
        <f t="shared" si="0"/>
        <v>0</v>
      </c>
      <c r="I13" s="2"/>
    </row>
    <row r="14" spans="1:9" ht="29.25" customHeight="1">
      <c r="A14" s="71"/>
      <c r="B14" s="72"/>
      <c r="C14" s="49"/>
      <c r="D14" s="50"/>
      <c r="E14" s="3" t="s">
        <v>11</v>
      </c>
      <c r="F14" s="6"/>
      <c r="G14" s="3"/>
      <c r="H14" s="6">
        <f t="shared" si="0"/>
        <v>0</v>
      </c>
      <c r="I14" s="2"/>
    </row>
    <row r="15" spans="1:9" ht="24" customHeight="1">
      <c r="A15" s="71"/>
      <c r="B15" s="72"/>
      <c r="C15" s="49"/>
      <c r="D15" s="50"/>
      <c r="E15" s="3" t="s">
        <v>12</v>
      </c>
      <c r="F15" s="6"/>
      <c r="G15" s="3"/>
      <c r="H15" s="6">
        <f t="shared" si="0"/>
        <v>0</v>
      </c>
      <c r="I15" s="2"/>
    </row>
    <row r="16" spans="1:9" ht="24" customHeight="1">
      <c r="A16" s="71"/>
      <c r="B16" s="72"/>
      <c r="C16" s="51"/>
      <c r="D16" s="52"/>
      <c r="E16" s="3" t="s">
        <v>71</v>
      </c>
      <c r="F16" s="6"/>
      <c r="G16" s="3"/>
      <c r="H16" s="6">
        <f t="shared" si="0"/>
        <v>0</v>
      </c>
      <c r="I16" s="2"/>
    </row>
    <row r="17" spans="1:9">
      <c r="A17" s="71"/>
      <c r="B17" s="72"/>
      <c r="C17" s="60" t="s">
        <v>66</v>
      </c>
      <c r="D17" s="61"/>
      <c r="E17" s="4" t="s">
        <v>14</v>
      </c>
      <c r="F17" s="7">
        <v>20000</v>
      </c>
      <c r="G17" s="4">
        <v>1</v>
      </c>
      <c r="H17" s="6">
        <f t="shared" si="0"/>
        <v>20000</v>
      </c>
      <c r="I17" s="2"/>
    </row>
    <row r="18" spans="1:9">
      <c r="A18" s="71"/>
      <c r="B18" s="72"/>
      <c r="C18" s="79" t="s">
        <v>65</v>
      </c>
      <c r="D18" s="61"/>
      <c r="E18" s="4" t="s">
        <v>22</v>
      </c>
      <c r="F18" s="7">
        <v>0</v>
      </c>
      <c r="G18" s="4">
        <v>1</v>
      </c>
      <c r="H18" s="6"/>
      <c r="I18" s="2"/>
    </row>
    <row r="19" spans="1:9">
      <c r="A19" s="71"/>
      <c r="B19" s="72"/>
      <c r="C19" s="53" t="s">
        <v>69</v>
      </c>
      <c r="D19" s="54"/>
      <c r="E19" s="3" t="s">
        <v>70</v>
      </c>
      <c r="F19" s="7">
        <v>0</v>
      </c>
      <c r="G19" s="4">
        <v>1</v>
      </c>
      <c r="H19" s="6">
        <f t="shared" si="0"/>
        <v>0</v>
      </c>
      <c r="I19" s="2"/>
    </row>
    <row r="20" spans="1:9">
      <c r="A20" s="71"/>
      <c r="B20" s="72"/>
      <c r="C20" s="47"/>
      <c r="D20" s="48"/>
      <c r="E20" s="4" t="s">
        <v>72</v>
      </c>
      <c r="F20" s="7"/>
      <c r="G20" s="4"/>
      <c r="H20" s="6">
        <f t="shared" si="0"/>
        <v>0</v>
      </c>
      <c r="I20" s="2"/>
    </row>
    <row r="21" spans="1:9" ht="12.75" customHeight="1">
      <c r="A21" s="73" t="s">
        <v>74</v>
      </c>
      <c r="B21" s="74"/>
      <c r="C21" s="46" t="s">
        <v>15</v>
      </c>
      <c r="D21" s="46"/>
      <c r="E21" s="62">
        <f>SUM(H6:H20)</f>
        <v>2736000</v>
      </c>
      <c r="F21" s="62"/>
      <c r="G21" s="24">
        <v>1</v>
      </c>
      <c r="H21" s="122" t="s">
        <v>17</v>
      </c>
      <c r="I21" s="2"/>
    </row>
    <row r="22" spans="1:9" ht="12.75" customHeight="1">
      <c r="A22" s="75"/>
      <c r="B22" s="76"/>
      <c r="C22" s="46"/>
      <c r="D22" s="46"/>
      <c r="E22" s="62">
        <f>E21*G21</f>
        <v>2736000</v>
      </c>
      <c r="F22" s="62"/>
      <c r="G22" s="62"/>
      <c r="H22" s="122"/>
      <c r="I22" s="2"/>
    </row>
    <row r="23" spans="1:9" ht="12.75" customHeight="1">
      <c r="A23" s="75"/>
      <c r="B23" s="76"/>
      <c r="C23" s="46"/>
      <c r="D23" s="46"/>
      <c r="E23" s="62"/>
      <c r="F23" s="62"/>
      <c r="G23" s="62"/>
      <c r="H23" s="122"/>
      <c r="I23" s="2"/>
    </row>
    <row r="24" spans="1:9" ht="17.25" customHeight="1">
      <c r="A24" s="75"/>
      <c r="B24" s="76"/>
      <c r="C24" s="90" t="s">
        <v>20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7"/>
      <c r="B25" s="78"/>
      <c r="C25" s="49"/>
      <c r="D25" s="50"/>
      <c r="E25" s="5"/>
      <c r="F25" s="6"/>
      <c r="G25" s="3"/>
      <c r="H25" s="6">
        <f>F25*G25</f>
        <v>0</v>
      </c>
      <c r="I25" s="2"/>
    </row>
    <row r="26" spans="1:9" ht="25.15" customHeight="1">
      <c r="A26" s="95" t="s">
        <v>64</v>
      </c>
      <c r="B26" s="96"/>
      <c r="C26" s="92"/>
      <c r="D26" s="50"/>
      <c r="E26" s="5"/>
      <c r="F26" s="6"/>
      <c r="G26" s="3"/>
      <c r="H26" s="6">
        <f>F26*G26</f>
        <v>0</v>
      </c>
      <c r="I26" s="2"/>
    </row>
    <row r="27" spans="1:9">
      <c r="A27" s="97"/>
      <c r="B27" s="98"/>
      <c r="C27" s="92"/>
      <c r="D27" s="50"/>
      <c r="E27" s="5"/>
      <c r="F27" s="6"/>
      <c r="G27" s="3"/>
      <c r="H27" s="6">
        <f t="shared" ref="H27:H33" si="1">F27*G27</f>
        <v>0</v>
      </c>
      <c r="I27" s="2"/>
    </row>
    <row r="28" spans="1:9">
      <c r="A28" s="97"/>
      <c r="B28" s="98"/>
      <c r="C28" s="67"/>
      <c r="D28" s="68"/>
      <c r="E28" s="5"/>
      <c r="F28" s="6"/>
      <c r="G28" s="3"/>
      <c r="H28" s="6">
        <f t="shared" si="1"/>
        <v>0</v>
      </c>
      <c r="I28" s="2"/>
    </row>
    <row r="29" spans="1:9">
      <c r="A29" s="97"/>
      <c r="B29" s="98"/>
      <c r="C29" s="42"/>
      <c r="D29" s="43"/>
      <c r="E29" s="5"/>
      <c r="F29" s="6"/>
      <c r="G29" s="3"/>
      <c r="H29" s="6">
        <f t="shared" si="1"/>
        <v>0</v>
      </c>
      <c r="I29" s="2"/>
    </row>
    <row r="30" spans="1:9">
      <c r="A30" s="97"/>
      <c r="B30" s="98"/>
      <c r="C30" s="67"/>
      <c r="D30" s="68"/>
      <c r="E30" s="5"/>
      <c r="F30" s="6"/>
      <c r="G30" s="3"/>
      <c r="H30" s="6">
        <f t="shared" si="1"/>
        <v>0</v>
      </c>
      <c r="I30" s="2"/>
    </row>
    <row r="31" spans="1:9">
      <c r="A31" s="97"/>
      <c r="B31" s="98"/>
      <c r="C31" s="67"/>
      <c r="D31" s="68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7"/>
      <c r="B32" s="98"/>
      <c r="C32" s="67"/>
      <c r="D32" s="6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67"/>
      <c r="D33" s="68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28</v>
      </c>
      <c r="B34" s="102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현금+카드(VAT포함)</v>
      </c>
      <c r="D34" s="87"/>
      <c r="E34" s="63">
        <f>SUM(H25:H33)</f>
        <v>0</v>
      </c>
      <c r="F34" s="64"/>
      <c r="G34" s="64"/>
      <c r="H34" s="120" t="s">
        <v>17</v>
      </c>
      <c r="I34" s="2"/>
    </row>
    <row r="35" spans="1:9" ht="14.25" customHeight="1">
      <c r="A35" s="103"/>
      <c r="B35" s="104"/>
      <c r="C35" s="88"/>
      <c r="D35" s="89"/>
      <c r="E35" s="65"/>
      <c r="F35" s="66"/>
      <c r="G35" s="66"/>
      <c r="H35" s="121"/>
      <c r="I35" s="2"/>
    </row>
    <row r="36" spans="1:9" ht="16.5" customHeight="1">
      <c r="A36" s="93" t="s">
        <v>31</v>
      </c>
      <c r="B36" s="94"/>
      <c r="C36" s="84">
        <v>1400000</v>
      </c>
      <c r="D36" s="85"/>
      <c r="E36" s="8" t="s">
        <v>4</v>
      </c>
      <c r="F36" s="127">
        <f>SUM(E22,E34)</f>
        <v>2736000</v>
      </c>
      <c r="G36" s="127"/>
      <c r="H36" s="9" t="s">
        <v>17</v>
      </c>
      <c r="I36" s="2"/>
    </row>
    <row r="37" spans="1:9" ht="16.5" customHeight="1">
      <c r="A37" s="93" t="s">
        <v>30</v>
      </c>
      <c r="B37" s="94"/>
      <c r="C37" s="82">
        <v>1469600</v>
      </c>
      <c r="D37" s="83"/>
      <c r="E37" s="8" t="s">
        <v>18</v>
      </c>
      <c r="F37" s="125">
        <f>F36*1.1-F36</f>
        <v>273600.00000000047</v>
      </c>
      <c r="G37" s="126"/>
      <c r="H37" s="10"/>
      <c r="I37" s="2"/>
    </row>
    <row r="38" spans="1:9" ht="17.25" customHeight="1">
      <c r="A38" s="93" t="s">
        <v>26</v>
      </c>
      <c r="B38" s="94"/>
      <c r="C38" s="106">
        <v>39600</v>
      </c>
      <c r="D38" s="107"/>
      <c r="E38" s="8" t="s">
        <v>25</v>
      </c>
      <c r="F38" s="80" t="s">
        <v>78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왼쪽참고</v>
      </c>
      <c r="I38" s="2"/>
    </row>
    <row r="39" spans="1:9" ht="19.5" customHeight="1">
      <c r="A39" s="101" t="s">
        <v>27</v>
      </c>
      <c r="B39" s="102"/>
      <c r="C39" s="108">
        <f>SUM(C36:C37)-C38</f>
        <v>2830000</v>
      </c>
      <c r="D39" s="109"/>
      <c r="E39" s="21" t="s">
        <v>73</v>
      </c>
      <c r="F39" s="129"/>
      <c r="G39" s="130"/>
      <c r="H39" s="131"/>
      <c r="I39" s="2"/>
    </row>
    <row r="40" spans="1:9" ht="20.25" customHeight="1">
      <c r="A40" s="103"/>
      <c r="B40" s="104"/>
      <c r="C40" s="110"/>
      <c r="D40" s="111"/>
      <c r="E40" s="25" t="s">
        <v>19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0</v>
      </c>
      <c r="G40" s="12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왼쪽참고</v>
      </c>
      <c r="I40" s="2"/>
    </row>
    <row r="41" spans="1:9" hidden="1">
      <c r="C41" s="2"/>
      <c r="D41" s="2"/>
      <c r="E41" s="2"/>
      <c r="F41" s="37" t="s">
        <v>48</v>
      </c>
      <c r="G41" s="37"/>
      <c r="H41" s="27">
        <f>F40-(F37+F36)</f>
        <v>-3009600.0000000005</v>
      </c>
      <c r="I41" s="2"/>
    </row>
    <row r="42" spans="1:9" ht="16.5" customHeight="1">
      <c r="B42" s="35"/>
      <c r="C42" s="2"/>
      <c r="D42" s="2"/>
      <c r="E42" s="105" t="s">
        <v>45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26:D26"/>
    <mergeCell ref="C27:D27"/>
    <mergeCell ref="C33:D33"/>
    <mergeCell ref="C28:D28"/>
    <mergeCell ref="C30:D30"/>
    <mergeCell ref="C32:D32"/>
    <mergeCell ref="E21:F21"/>
    <mergeCell ref="E22:G23"/>
    <mergeCell ref="E34:G35"/>
    <mergeCell ref="C31:D31"/>
    <mergeCell ref="A6:B20"/>
    <mergeCell ref="A21:B25"/>
    <mergeCell ref="C29:D29"/>
    <mergeCell ref="C18:D18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D20" sqref="D20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59</v>
      </c>
      <c r="B3" s="36"/>
      <c r="C3" s="36"/>
      <c r="E3" t="s">
        <v>52</v>
      </c>
      <c r="F3">
        <f>Sheet1!F36</f>
        <v>2736000</v>
      </c>
    </row>
    <row r="4" spans="1:7">
      <c r="A4" t="s">
        <v>58</v>
      </c>
      <c r="B4" s="30" t="s">
        <v>56</v>
      </c>
      <c r="C4" s="32"/>
      <c r="D4" t="s">
        <v>53</v>
      </c>
    </row>
    <row r="5" spans="1:7">
      <c r="B5" t="s">
        <v>18</v>
      </c>
      <c r="C5">
        <v>1.1000000000000001</v>
      </c>
      <c r="D5" t="s">
        <v>54</v>
      </c>
    </row>
    <row r="6" spans="1:7">
      <c r="B6" t="s">
        <v>51</v>
      </c>
      <c r="C6" s="33">
        <f>(F3-C4)*C5</f>
        <v>3009600.0000000005</v>
      </c>
      <c r="D6" t="s">
        <v>55</v>
      </c>
    </row>
    <row r="8" spans="1:7">
      <c r="A8" s="36" t="s">
        <v>60</v>
      </c>
      <c r="B8" s="36"/>
      <c r="C8" s="36"/>
    </row>
    <row r="9" spans="1:7">
      <c r="A9" t="s">
        <v>58</v>
      </c>
      <c r="B9" s="31" t="s">
        <v>57</v>
      </c>
      <c r="C9" s="34"/>
      <c r="D9" t="s">
        <v>53</v>
      </c>
      <c r="G9" s="33">
        <f>((F3*C10)-C9)/C10</f>
        <v>2736000</v>
      </c>
    </row>
    <row r="10" spans="1:7">
      <c r="B10" t="s">
        <v>18</v>
      </c>
      <c r="C10">
        <v>1.1000000000000001</v>
      </c>
      <c r="D10" t="s">
        <v>54</v>
      </c>
    </row>
    <row r="11" spans="1:7">
      <c r="B11" t="s">
        <v>50</v>
      </c>
      <c r="C11" s="33">
        <f>ROUND(G9,-3)</f>
        <v>2736000</v>
      </c>
      <c r="D11" t="s">
        <v>55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21</v>
      </c>
      <c r="C1" t="s">
        <v>32</v>
      </c>
      <c r="D1" s="12" t="s">
        <v>34</v>
      </c>
      <c r="E1" s="12" t="s">
        <v>34</v>
      </c>
    </row>
    <row r="2" spans="1:5">
      <c r="A2" t="s">
        <v>46</v>
      </c>
      <c r="B2" t="s">
        <v>17</v>
      </c>
      <c r="C2" s="20" t="s">
        <v>63</v>
      </c>
      <c r="D2" t="s">
        <v>33</v>
      </c>
    </row>
    <row r="3" spans="1:5">
      <c r="A3" t="s">
        <v>23</v>
      </c>
      <c r="B3" t="s">
        <v>29</v>
      </c>
      <c r="C3" s="20" t="s">
        <v>62</v>
      </c>
      <c r="D3" s="13" t="s">
        <v>35</v>
      </c>
    </row>
    <row r="4" spans="1:5">
      <c r="A4" t="s">
        <v>24</v>
      </c>
      <c r="B4" s="11">
        <f>Sheet1!F36-(Sheet1!C36)</f>
        <v>1336000</v>
      </c>
    </row>
    <row r="5" spans="1:5">
      <c r="A5" t="s">
        <v>61</v>
      </c>
      <c r="B5" s="11"/>
    </row>
    <row r="6" spans="1:5">
      <c r="A6" t="s">
        <v>36</v>
      </c>
    </row>
    <row r="7" spans="1:5">
      <c r="A7" t="s">
        <v>47</v>
      </c>
    </row>
    <row r="8" spans="1:5">
      <c r="A8" t="s">
        <v>16</v>
      </c>
      <c r="B8" s="11">
        <v>60000</v>
      </c>
    </row>
    <row r="9" spans="1:5">
      <c r="A9" t="s">
        <v>43</v>
      </c>
      <c r="B9" s="11">
        <v>70000</v>
      </c>
    </row>
    <row r="10" spans="1:5">
      <c r="A10" t="s">
        <v>41</v>
      </c>
      <c r="B10" s="11">
        <v>80000</v>
      </c>
    </row>
    <row r="11" spans="1:5">
      <c r="A11" t="s">
        <v>42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2023-09-20T04:55:19Z</cp:lastPrinted>
  <dcterms:created xsi:type="dcterms:W3CDTF">2019-03-28T03:58:09Z</dcterms:created>
  <dcterms:modified xsi:type="dcterms:W3CDTF">2023-09-20T05:39:43Z</dcterms:modified>
</cp:coreProperties>
</file>