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5E56BA7F-D5EA-4F9C-A6D1-23182161F513}" xr6:coauthVersionLast="47" xr6:coauthVersionMax="47" xr10:uidLastSave="{C3D883E2-B9FE-450E-A625-BDF8CF8A9CF7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<sst xmlns="http://schemas.openxmlformats.org/spreadsheetml/2006/main" count="102" uniqueCount="90">
  <si>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</si>
  <si>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</si>
  <si>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</si>
  <si>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</si>
  <si>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</si>
  <si>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</si>
  <si>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</si>
  <si>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</si>
  <si>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</si>
  <si>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</si>
  <si>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</si>
  <si>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</si>
  <si>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</si>
  <si>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</si>
  <si>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</si>
  <si>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</si>
  <si>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</si>
  <si>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</si>
  <si>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</si>
  <si>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</si>
  <si>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</si>
  <si>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</si>
  <si>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</si>
  <si>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</si>
  <si>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</si>
  <si>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</si>
  <si>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</si>
  <si>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</si>
  <si>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</si>
  <si>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</si>
  <si>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</si>
  <si>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</si>
  <si>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</si>
  <si>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</si>
  <si>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</si>
  <si>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</si>
  <si>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</si>
  <si>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</si>
  <si>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</si>
  <si>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</si>
  <si>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</si>
  <si>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</si>
  <si>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</si>
  <si>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</si>
  <si>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</si>
  <si>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</si>
  <si>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</si>
  <si>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</si>
  <si>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</si>
  <si>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</si>
  <si>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</si>
  <si>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</si>
  <si>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</si>
  <si>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</si>
  <si>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</si>
  <si>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</si>
  <si>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</si>
  <si>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</si>
  <si>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</si>
  <si>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</si>
  <si>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</si>
  <si>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</si>
  <si>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</si>
  <si>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</si>
  <si>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</si>
  <si>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</si>
  <si>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</si>
  <si>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</si>
  <si>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</si>
  <si>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</si>
  <si>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</si>
  <si>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</si>
  <si>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</si>
  <si>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</si>
  <si>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</si>
  <si>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</si>
  <si>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유중한님소개(사무용)</t>
    <phoneticPr fontId="1" type="noConversion"/>
  </si>
  <si>
    <t>인텔 펜티엄 골드 G7400 (엘더레이크) (정품)</t>
    <phoneticPr fontId="1" type="noConversion"/>
  </si>
  <si>
    <t>인텔 정품쿨러 탑재</t>
    <phoneticPr fontId="1" type="noConversion"/>
  </si>
  <si>
    <t xml:space="preserve">ASUS PRIME H610M-CS D4 </t>
    <phoneticPr fontId="1" type="noConversion"/>
  </si>
  <si>
    <t>삼성전자 DDR4-3200 (8GB)</t>
    <phoneticPr fontId="1" type="noConversion"/>
  </si>
  <si>
    <t>속도빠른 NVME 256GB</t>
    <phoneticPr fontId="1" type="noConversion"/>
  </si>
  <si>
    <t>마이크로닉스 정격 400W  80+인증 정격브랜드</t>
    <phoneticPr fontId="1" type="noConversion"/>
  </si>
  <si>
    <t>인텔 UHD 내장그래픽 활용</t>
    <phoneticPr fontId="1" type="noConversion"/>
  </si>
  <si>
    <t>LG전자 24MP500W</t>
    <phoneticPr fontId="1" type="noConversion"/>
  </si>
  <si>
    <t>모니터</t>
    <phoneticPr fontId="1" type="noConversion"/>
  </si>
  <si>
    <t>사무용 미니케이스 (화이트)</t>
    <phoneticPr fontId="1" type="noConversion"/>
  </si>
  <si>
    <t>퀵 또는 택배배송 선택사항 (착불)</t>
    <phoneticPr fontId="1" type="noConversion"/>
  </si>
  <si>
    <t>배송비</t>
    <phoneticPr fontId="1" type="noConversion"/>
  </si>
  <si>
    <t xml:space="preserve">케이스금액 할인해드렸습니다 !!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</si>
</sst>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0" sqref="C20:D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76</v>
      </c>
      <c r="C1" s="38" t="s">
        <v>69</v>
      </c>
      <c r="D1" s="39"/>
      <c r="E1" s="111"/>
      <c r="F1" s="112"/>
      <c r="G1" s="112"/>
      <c r="H1" s="113"/>
    </row>
    <row r="2" spans="1:9" ht="22.5" customHeight="1">
      <c r="A2" s="15" t="s">
        <v>38</v>
      </c>
      <c r="B2" s="29"/>
      <c r="C2" s="40"/>
      <c r="D2" s="41"/>
      <c r="E2" s="114"/>
      <c r="F2" s="36"/>
      <c r="G2" s="36"/>
      <c r="H2" s="115"/>
    </row>
    <row r="3" spans="1:9" ht="22.5" customHeight="1">
      <c r="A3" s="15" t="s">
        <v>39</v>
      </c>
      <c r="B3" s="16">
        <f ca="1">TODAY()</f>
        <v>45188</v>
      </c>
      <c r="C3" s="15" t="s">
        <v>40</v>
      </c>
      <c r="D3" s="18"/>
      <c r="E3" s="114"/>
      <c r="F3" s="36"/>
      <c r="G3" s="36"/>
      <c r="H3" s="115"/>
    </row>
    <row r="4" spans="1:9" ht="22.5" customHeight="1">
      <c r="A4" s="14" t="s">
        <v>37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68</v>
      </c>
      <c r="B6" s="69"/>
      <c r="C6" s="54" t="s">
        <v>77</v>
      </c>
      <c r="D6" s="55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70"/>
      <c r="B7" s="71"/>
      <c r="C7" s="54" t="s">
        <v>78</v>
      </c>
      <c r="D7" s="55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0"/>
      <c r="B8" s="71"/>
      <c r="C8" s="122" t="s">
        <v>79</v>
      </c>
      <c r="D8" s="123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0"/>
      <c r="B9" s="71"/>
      <c r="C9" s="54" t="s">
        <v>80</v>
      </c>
      <c r="D9" s="55"/>
      <c r="E9" s="3" t="s">
        <v>8</v>
      </c>
      <c r="F9" s="6">
        <v>29000</v>
      </c>
      <c r="G9" s="3">
        <v>1</v>
      </c>
      <c r="H9" s="6">
        <f t="shared" si="0"/>
        <v>29000</v>
      </c>
      <c r="I9" s="2"/>
    </row>
    <row r="10" spans="1:9" ht="24" customHeight="1">
      <c r="A10" s="70"/>
      <c r="B10" s="71"/>
      <c r="C10" s="54" t="s">
        <v>83</v>
      </c>
      <c r="D10" s="5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0"/>
      <c r="B11" s="71"/>
      <c r="C11" s="56"/>
      <c r="D11" s="57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8" t="s">
        <v>81</v>
      </c>
      <c r="D12" s="55"/>
      <c r="E12" s="3" t="s">
        <v>10</v>
      </c>
      <c r="F12" s="6">
        <v>25000</v>
      </c>
      <c r="G12" s="3">
        <v>1</v>
      </c>
      <c r="H12" s="6">
        <f t="shared" si="0"/>
        <v>25000</v>
      </c>
      <c r="I12" s="2"/>
    </row>
    <row r="13" spans="1:9">
      <c r="A13" s="70"/>
      <c r="B13" s="71"/>
      <c r="C13" s="48"/>
      <c r="D13" s="49"/>
      <c r="E13" s="3"/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8" t="s">
        <v>86</v>
      </c>
      <c r="D14" s="49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0"/>
      <c r="B15" s="71"/>
      <c r="C15" s="48" t="s">
        <v>82</v>
      </c>
      <c r="D15" s="49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0"/>
      <c r="B16" s="71"/>
      <c r="C16" s="50"/>
      <c r="D16" s="51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59" t="s">
        <v>67</v>
      </c>
      <c r="D17" s="60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66</v>
      </c>
      <c r="D18" s="60"/>
      <c r="E18" s="4" t="s">
        <v>22</v>
      </c>
      <c r="F18" s="7">
        <v>0</v>
      </c>
      <c r="G18" s="4">
        <v>1</v>
      </c>
      <c r="H18" s="6"/>
      <c r="I18" s="2"/>
    </row>
    <row r="19" spans="1:9">
      <c r="A19" s="70"/>
      <c r="B19" s="71"/>
      <c r="C19" s="52" t="s">
        <v>70</v>
      </c>
      <c r="D19" s="53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0"/>
      <c r="B20" s="71"/>
      <c r="C20" s="131" t="s">
        <v>89</v>
      </c>
      <c r="D20" s="47"/>
      <c r="E20" s="4" t="s">
        <v>73</v>
      </c>
      <c r="F20" s="7">
        <v>8000</v>
      </c>
      <c r="G20" s="4">
        <v>-1</v>
      </c>
      <c r="H20" s="6">
        <f t="shared" si="0"/>
        <v>-8000</v>
      </c>
      <c r="I20" s="2"/>
    </row>
    <row r="21" spans="1:9" ht="12.75" customHeight="1">
      <c r="A21" s="72" t="s">
        <v>75</v>
      </c>
      <c r="B21" s="73"/>
      <c r="C21" s="46" t="s">
        <v>15</v>
      </c>
      <c r="D21" s="46"/>
      <c r="E21" s="61">
        <f>SUM(H6:H20)</f>
        <v>410000</v>
      </c>
      <c r="F21" s="61"/>
      <c r="G21" s="24">
        <v>1</v>
      </c>
      <c r="H21" s="121" t="s">
        <v>17</v>
      </c>
      <c r="I21" s="2"/>
    </row>
    <row r="22" spans="1:9" ht="12.75" customHeight="1">
      <c r="A22" s="74"/>
      <c r="B22" s="75"/>
      <c r="C22" s="46"/>
      <c r="D22" s="46"/>
      <c r="E22" s="61">
        <f>E21*G21</f>
        <v>410000</v>
      </c>
      <c r="F22" s="61"/>
      <c r="G22" s="61"/>
      <c r="H22" s="121"/>
      <c r="I22" s="2"/>
    </row>
    <row r="23" spans="1:9" ht="12.75" customHeight="1">
      <c r="A23" s="74"/>
      <c r="B23" s="75"/>
      <c r="C23" s="46"/>
      <c r="D23" s="46"/>
      <c r="E23" s="61"/>
      <c r="F23" s="61"/>
      <c r="G23" s="61"/>
      <c r="H23" s="121"/>
      <c r="I23" s="2"/>
    </row>
    <row r="24" spans="1:9" ht="17.25" customHeight="1">
      <c r="A24" s="74"/>
      <c r="B24" s="75"/>
      <c r="C24" s="89" t="s">
        <v>20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8" t="s">
        <v>84</v>
      </c>
      <c r="D25" s="49"/>
      <c r="E25" s="5" t="s">
        <v>85</v>
      </c>
      <c r="F25" s="6">
        <v>162000</v>
      </c>
      <c r="G25" s="3">
        <v>1</v>
      </c>
      <c r="H25" s="6">
        <f>F25*G25</f>
        <v>162000</v>
      </c>
      <c r="I25" s="2"/>
    </row>
    <row r="26" spans="1:9" ht="25.15" customHeight="1">
      <c r="A26" s="94" t="s">
        <v>64</v>
      </c>
      <c r="B26" s="95"/>
      <c r="C26" s="91" t="s">
        <v>87</v>
      </c>
      <c r="D26" s="49"/>
      <c r="E26" s="5" t="s">
        <v>88</v>
      </c>
      <c r="F26" s="6">
        <v>20000</v>
      </c>
      <c r="G26" s="3">
        <v>1</v>
      </c>
      <c r="H26" s="6">
        <f>F26*G26</f>
        <v>20000</v>
      </c>
      <c r="I26" s="2"/>
    </row>
    <row r="27" spans="1:9">
      <c r="A27" s="96"/>
      <c r="B27" s="97"/>
      <c r="C27" s="91"/>
      <c r="D27" s="49"/>
      <c r="E27" s="5"/>
      <c r="F27" s="6"/>
      <c r="G27" s="3"/>
      <c r="H27" s="6">
        <f t="shared" ref="H27:H33" si="1">F27*G27</f>
        <v>0</v>
      </c>
      <c r="I27" s="2"/>
    </row>
    <row r="28" spans="1:9">
      <c r="A28" s="96"/>
      <c r="B28" s="97"/>
      <c r="C28" s="66"/>
      <c r="D28" s="67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66"/>
      <c r="D30" s="67"/>
      <c r="E30" s="5"/>
      <c r="F30" s="6"/>
      <c r="G30" s="3"/>
      <c r="H30" s="6">
        <f t="shared" si="1"/>
        <v>0</v>
      </c>
      <c r="I30" s="2"/>
    </row>
    <row r="31" spans="1:9">
      <c r="A31" s="96"/>
      <c r="B31" s="97"/>
      <c r="C31" s="66"/>
      <c r="D31" s="6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6"/>
      <c r="B32" s="97"/>
      <c r="C32" s="66"/>
      <c r="D32" s="6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8"/>
      <c r="B33" s="99"/>
      <c r="C33" s="66"/>
      <c r="D33" s="67"/>
      <c r="E33" s="5"/>
      <c r="F33" s="6"/>
      <c r="G33" s="3"/>
      <c r="H33" s="6">
        <f t="shared" si="1"/>
        <v>0</v>
      </c>
      <c r="I33" s="2"/>
    </row>
    <row r="34" spans="1:9" ht="13.5" customHeight="1">
      <c r="A34" s="100" t="s">
        <v>28</v>
      </c>
      <c r="B34" s="101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2">
        <f>SUM(H25:H33)</f>
        <v>182000</v>
      </c>
      <c r="F34" s="63"/>
      <c r="G34" s="63"/>
      <c r="H34" s="119" t="s">
        <v>17</v>
      </c>
      <c r="I34" s="2"/>
    </row>
    <row r="35" spans="1:9" ht="14.25" customHeight="1">
      <c r="A35" s="102"/>
      <c r="B35" s="103"/>
      <c r="C35" s="87"/>
      <c r="D35" s="88"/>
      <c r="E35" s="64"/>
      <c r="F35" s="65"/>
      <c r="G35" s="65"/>
      <c r="H35" s="120"/>
      <c r="I35" s="2"/>
    </row>
    <row r="36" spans="1:9" ht="16.5" customHeight="1">
      <c r="A36" s="92" t="s">
        <v>31</v>
      </c>
      <c r="B36" s="93"/>
      <c r="C36" s="83" t="b">
        <f>IF(F38="카드+현금",Sheet3!C11,IF(F38="현금+카드",Sheet3!C4))</f>
        <v>0</v>
      </c>
      <c r="D36" s="84"/>
      <c r="E36" s="8" t="s">
        <v>4</v>
      </c>
      <c r="F36" s="126">
        <f>SUM(E22,E34)</f>
        <v>592000</v>
      </c>
      <c r="G36" s="126"/>
      <c r="H36" s="9" t="s">
        <v>17</v>
      </c>
      <c r="I36" s="2"/>
    </row>
    <row r="37" spans="1:9" ht="16.5" customHeight="1">
      <c r="A37" s="92" t="s">
        <v>30</v>
      </c>
      <c r="B37" s="93"/>
      <c r="C37" s="81" t="b">
        <f>IF(F38="카드+현금",Sheet3!C9,IF(F38="현금+카드",Sheet3!C6))</f>
        <v>0</v>
      </c>
      <c r="D37" s="82"/>
      <c r="E37" s="8" t="s">
        <v>18</v>
      </c>
      <c r="F37" s="124">
        <f>F36*1.1-F36</f>
        <v>59200</v>
      </c>
      <c r="G37" s="125"/>
      <c r="H37" s="10"/>
      <c r="I37" s="2"/>
    </row>
    <row r="38" spans="1:9" ht="17.25" customHeight="1">
      <c r="A38" s="92" t="s">
        <v>26</v>
      </c>
      <c r="B38" s="93"/>
      <c r="C38" s="105"/>
      <c r="D38" s="106"/>
      <c r="E38" s="8" t="s">
        <v>25</v>
      </c>
      <c r="F38" s="79" t="s">
        <v>65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0" t="s">
        <v>27</v>
      </c>
      <c r="B39" s="101"/>
      <c r="C39" s="107">
        <f>SUM(C36:C37)-C38</f>
        <v>0</v>
      </c>
      <c r="D39" s="108"/>
      <c r="E39" s="21" t="s">
        <v>74</v>
      </c>
      <c r="F39" s="128"/>
      <c r="G39" s="129"/>
      <c r="H39" s="130"/>
      <c r="I39" s="2"/>
    </row>
    <row r="40" spans="1:9" ht="20.25" customHeight="1">
      <c r="A40" s="102"/>
      <c r="B40" s="103"/>
      <c r="C40" s="109"/>
      <c r="D40" s="110"/>
      <c r="E40" s="25" t="s">
        <v>19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651200</v>
      </c>
      <c r="G40" s="12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4" t="s">
        <v>45</v>
      </c>
      <c r="F42" s="104"/>
      <c r="G42" s="104"/>
      <c r="H42" s="104"/>
      <c r="I42" s="2"/>
    </row>
    <row r="43" spans="1:9">
      <c r="A43" s="36"/>
      <c r="B43" s="36"/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104"/>
      <c r="F44" s="104"/>
      <c r="G44" s="104"/>
      <c r="H44" s="10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592000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101200.00000000001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592000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592000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592000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2023-09-19T05:02:53Z</cp:lastPrinted>
  <dcterms:created xsi:type="dcterms:W3CDTF">2019-03-28T03:58:09Z</dcterms:created>
  <dcterms:modified xsi:type="dcterms:W3CDTF">2023-09-19T05:03:33Z</dcterms:modified>
</cp:coreProperties>
</file>