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0557EF28-2795-43D4-8618-4FEA0496E0E8}" xr6:coauthVersionLast="47" xr6:coauthVersionMax="47" xr10:uidLastSave="{4FB99ABD-AECA-48BD-875C-0CB61297E468}"/>
  <bookViews>
    <workbookView xWindow="33570" yWindow="312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<sst xmlns="http://schemas.openxmlformats.org/spreadsheetml/2006/main" count="105" uniqueCount="92">
  <si>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</si>
  <si>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</si>
  <si>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</si>
  <si>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</si>
  <si>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</si>
  <si>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</si>
  <si>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</si>
  <si>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</si>
  <si>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</si>
  <si>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</si>
  <si>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</si>
  <si>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</si>
  <si>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</si>
  <si>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</si>
  <si>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</si>
  <si>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</si>
  <si>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</si>
  <si>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</si>
  <si>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</si>
  <si>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</si>
  <si>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</si>
  <si>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</si>
  <si>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</si>
  <si>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</si>
  <si>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</si>
  <si>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</si>
  <si>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</si>
  <si>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</si>
  <si>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</si>
  <si>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</si>
  <si>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</si>
  <si>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</si>
  <si>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</si>
  <si>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</si>
  <si>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</si>
  <si>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</si>
  <si>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</si>
  <si>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</si>
  <si>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</si>
  <si>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</si>
  <si>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</si>
  <si>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</si>
  <si>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</si>
  <si>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</si>
  <si>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</si>
  <si>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</si>
  <si>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</si>
  <si>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</si>
  <si>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</si>
  <si>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</si>
  <si>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</si>
  <si>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</si>
  <si>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</si>
  <si>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</si>
  <si>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</si>
  <si>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</si>
  <si>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</si>
  <si>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</si>
  <si>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</si>
  <si>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</si>
  <si>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</si>
  <si>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</si>
  <si>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</si>
  <si>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</si>
  <si>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</si>
  <si>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</si>
  <si>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</si>
  <si>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</si>
  <si>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</si>
  <si>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</si>
  <si>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</si>
  <si>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</si>
  <si>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</si>
  <si>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</si>
  <si>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</si>
  <si>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</si>
  <si>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</si>
  <si>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JIUSHARK JF100 ARGB (BLACK)</t>
    <phoneticPr fontId="1" type="noConversion"/>
  </si>
  <si>
    <t>AMD 라이젠5-4세대 5600X (버미어) (정품))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</si>
  <si>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</si>
  <si>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</si>
  <si>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삼성전자 980 PRO M.2 NVMe (1TB)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</si>
  <si>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</si>
  <si>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</si>
  <si>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장패드 서비스 두꺼운걸로 ( 2장챙겨주세요 )</t>
    <phoneticPr fontId="1" type="noConversion"/>
  </si>
  <si>
    <t>로지텍 2세대 블랙 (서비스)</t>
    <phoneticPr fontId="1" type="noConversion"/>
  </si>
  <si>
    <t>장패드</t>
    <phoneticPr fontId="1" type="noConversion"/>
  </si>
  <si>
    <t>마우스</t>
    <phoneticPr fontId="1" type="noConversion"/>
  </si>
  <si>
    <t>cat.6 랜선 2m 서비스</t>
    <phoneticPr fontId="1" type="noConversion"/>
  </si>
  <si>
    <t>이현전 고객님</t>
    <phoneticPr fontId="1" type="noConversion"/>
  </si>
  <si>
    <t>MSI MAG B550M 박격포 맥스 WiFi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</si>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</sst>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89</v>
      </c>
      <c r="C1" s="38" t="s">
        <v>70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>
        <v>1098311018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45187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69</v>
      </c>
      <c r="B6" s="71"/>
      <c r="C6" s="55" t="s">
        <v>78</v>
      </c>
      <c r="D6" s="56"/>
      <c r="E6" s="3" t="s">
        <v>6</v>
      </c>
      <c r="F6" s="6">
        <v>187000</v>
      </c>
      <c r="G6" s="3">
        <v>1</v>
      </c>
      <c r="H6" s="6">
        <f>F6*G6</f>
        <v>187000</v>
      </c>
      <c r="I6" s="2"/>
    </row>
    <row r="7" spans="1:9" ht="24" customHeight="1">
      <c r="A7" s="72"/>
      <c r="B7" s="73"/>
      <c r="C7" s="55" t="s">
        <v>77</v>
      </c>
      <c r="D7" s="56"/>
      <c r="E7" s="22" t="s">
        <v>13</v>
      </c>
      <c r="F7" s="6">
        <v>32000</v>
      </c>
      <c r="G7" s="3">
        <v>1</v>
      </c>
      <c r="H7" s="6">
        <f t="shared" ref="H7:H20" si="0">F7*G7</f>
        <v>32000</v>
      </c>
      <c r="I7" s="2"/>
    </row>
    <row r="8" spans="1:9" ht="25.5" customHeight="1">
      <c r="A8" s="72"/>
      <c r="B8" s="73"/>
      <c r="C8" s="123" t="s">
        <v>90</v>
      </c>
      <c r="D8" s="124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72"/>
      <c r="B9" s="73"/>
      <c r="C9" s="55" t="s">
        <v>79</v>
      </c>
      <c r="D9" s="56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72"/>
      <c r="B10" s="73"/>
      <c r="C10" s="55" t="s">
        <v>80</v>
      </c>
      <c r="D10" s="56"/>
      <c r="E10" s="3" t="s">
        <v>9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24" customHeight="1">
      <c r="A11" s="72"/>
      <c r="B11" s="73"/>
      <c r="C11" s="57" t="s">
        <v>50</v>
      </c>
      <c r="D11" s="5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81</v>
      </c>
      <c r="D12" s="56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72"/>
      <c r="B13" s="73"/>
      <c r="C13" s="49"/>
      <c r="D13" s="50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82</v>
      </c>
      <c r="D14" s="50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72"/>
      <c r="B15" s="73"/>
      <c r="C15" s="49" t="s">
        <v>83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1"/>
      <c r="D16" s="52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68</v>
      </c>
      <c r="D17" s="6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67</v>
      </c>
      <c r="D18" s="62"/>
      <c r="E18" s="4" t="s">
        <v>22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71</v>
      </c>
      <c r="D19" s="54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/>
      <c r="D20" s="48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74" t="s">
        <v>76</v>
      </c>
      <c r="B21" s="75"/>
      <c r="C21" s="46" t="s">
        <v>15</v>
      </c>
      <c r="D21" s="46"/>
      <c r="E21" s="63">
        <f>SUM(H6:H20)</f>
        <v>1185000</v>
      </c>
      <c r="F21" s="63"/>
      <c r="G21" s="24">
        <v>1</v>
      </c>
      <c r="H21" s="122" t="s">
        <v>17</v>
      </c>
      <c r="I21" s="2"/>
    </row>
    <row r="22" spans="1:9" ht="12.75" customHeight="1">
      <c r="A22" s="76"/>
      <c r="B22" s="77"/>
      <c r="C22" s="46"/>
      <c r="D22" s="46"/>
      <c r="E22" s="63">
        <f>E21*G21</f>
        <v>1185000</v>
      </c>
      <c r="F22" s="63"/>
      <c r="G22" s="63"/>
      <c r="H22" s="122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2"/>
      <c r="I23" s="2"/>
    </row>
    <row r="24" spans="1:9" ht="17.25" customHeight="1">
      <c r="A24" s="76"/>
      <c r="B24" s="77"/>
      <c r="C24" s="91" t="s">
        <v>20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49" t="s">
        <v>84</v>
      </c>
      <c r="D25" s="50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65</v>
      </c>
      <c r="B26" s="96"/>
      <c r="C26" s="60" t="s">
        <v>85</v>
      </c>
      <c r="D26" s="50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60" t="s">
        <v>88</v>
      </c>
      <c r="D27" s="50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68"/>
      <c r="D28" s="69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8"/>
      <c r="D30" s="69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8"/>
      <c r="D31" s="6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0</v>
      </c>
      <c r="F34" s="65"/>
      <c r="G34" s="65"/>
      <c r="H34" s="120" t="s">
        <v>17</v>
      </c>
      <c r="I34" s="2"/>
    </row>
    <row r="35" spans="1:9" ht="14.25" customHeight="1">
      <c r="A35" s="103"/>
      <c r="B35" s="104"/>
      <c r="C35" s="89"/>
      <c r="D35" s="90"/>
      <c r="E35" s="66"/>
      <c r="F35" s="67"/>
      <c r="G35" s="67"/>
      <c r="H35" s="121"/>
      <c r="I35" s="2"/>
    </row>
    <row r="36" spans="1:9" ht="16.5" customHeight="1">
      <c r="A36" s="93" t="s">
        <v>31</v>
      </c>
      <c r="B36" s="94"/>
      <c r="C36" s="85" t="b">
        <f>IF(F38="카드+현금",Sheet3!C11,IF(F38="현금+카드",Sheet3!C4))</f>
        <v>0</v>
      </c>
      <c r="D36" s="86"/>
      <c r="E36" s="8" t="s">
        <v>4</v>
      </c>
      <c r="F36" s="127">
        <f>SUM(E22,E34)</f>
        <v>1185000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3" t="b">
        <f>IF(F38="카드+현금",Sheet3!C9,IF(F38="현금+카드",Sheet3!C6))</f>
        <v>0</v>
      </c>
      <c r="D37" s="84"/>
      <c r="E37" s="8" t="s">
        <v>18</v>
      </c>
      <c r="F37" s="125">
        <f>F36*1.1-F36</f>
        <v>118500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1" t="s">
        <v>66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1303500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49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46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60</v>
      </c>
      <c r="B3" s="36"/>
      <c r="C3" s="36"/>
      <c r="E3" t="s">
        <v>53</v>
      </c>
      <c r="F3">
        <f>Sheet1!F36</f>
        <v>1185000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753500.00000000012</v>
      </c>
      <c r="D6" t="s">
        <v>56</v>
      </c>
    </row>
    <row r="8" spans="1:7">
      <c r="A8" s="36" t="s">
        <v>61</v>
      </c>
      <c r="B8" s="36"/>
      <c r="C8" s="36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1185000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1185000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1185000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2023-09-18T02:42:21Z</dcterms:modified>
</cp:coreProperties>
</file>