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7" documentId="8_{661E2AE4-FB9E-4E45-A492-B214FC63711C}" xr6:coauthVersionLast="47" xr6:coauthVersionMax="47" xr10:uidLastSave="{A2EDE0B0-5CBD-44D7-887C-2DC904A404C1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<sst xmlns="http://schemas.openxmlformats.org/spreadsheetml/2006/main" count="115" uniqueCount="99">
  <si>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</si>
  <si>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</si>
  <si>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</si>
  <si>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</si>
  <si>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</si>
  <si>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</si>
  <si>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</si>
  <si>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</si>
  <si>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</si>
  <si>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</si>
  <si>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</si>
  <si>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</si>
  <si>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</si>
  <si>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</si>
  <si>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</si>
  <si>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</si>
  <si>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</si>
  <si>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</si>
  <si>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</si>
  <si>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</si>
  <si>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</si>
  <si>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</si>
  <si>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</si>
  <si>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</si>
  <si>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</si>
  <si>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</si>
  <si>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</si>
  <si>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</si>
  <si>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</si>
  <si>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</si>
  <si>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</si>
  <si>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</si>
  <si>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</si>
  <si>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</si>
  <si>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</si>
  <si>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</si>
  <si>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</si>
  <si>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</si>
  <si>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</si>
  <si>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</si>
  <si>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</si>
  <si>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</si>
  <si>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</si>
  <si>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</si>
  <si>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</si>
  <si>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</si>
  <si>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</si>
  <si>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</si>
  <si>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</si>
  <si>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</si>
  <si>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</si>
  <si>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</si>
  <si>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</si>
  <si>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</si>
  <si>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</si>
  <si>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</si>
  <si>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</si>
  <si>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</si>
  <si>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</si>
  <si>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</si>
  <si>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</si>
  <si>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</si>
  <si>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</si>
  <si>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</si>
  <si>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</si>
  <si>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</si>
  <si>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</si>
  <si>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</si>
  <si>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</si>
  <si>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</si>
  <si>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</si>
  <si>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</si>
  <si>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</si>
  <si>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</si>
  <si>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</si>
  <si>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</si>
  <si>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</si>
  <si>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펜티엄 골드 G7400 (엘더레이크) (정품)</t>
    <phoneticPr fontId="1" type="noConversion"/>
  </si>
  <si>
    <t>인텔정품쿨러</t>
    <phoneticPr fontId="1" type="noConversion"/>
  </si>
  <si>
    <t xml:space="preserve">ASUS PRIME H610M-CS D4 </t>
    <phoneticPr fontId="1" type="noConversion"/>
  </si>
  <si>
    <t>삼성전자 DDR4-3200 (8GB)</t>
    <phoneticPr fontId="1" type="noConversion"/>
  </si>
  <si>
    <t>인텔UHD 내장그래픽활용</t>
    <phoneticPr fontId="1" type="noConversion"/>
  </si>
  <si>
    <t>태극 화이트 (미니케이스)</t>
    <phoneticPr fontId="1" type="noConversion"/>
  </si>
  <si>
    <t>마이크로닉스 정격 400w 80+ 정격브랜드</t>
    <phoneticPr fontId="1" type="noConversion"/>
  </si>
  <si>
    <t>모니터</t>
    <phoneticPr fontId="1" type="noConversion"/>
  </si>
  <si>
    <t>HDIM 2M (플스용) 서비스</t>
    <phoneticPr fontId="1" type="noConversion"/>
  </si>
  <si>
    <t>케이블</t>
    <phoneticPr fontId="1" type="noConversion"/>
  </si>
  <si>
    <t>조금저렴한 모니터는 스피커가 없네요.</t>
    <phoneticPr fontId="1" type="noConversion"/>
  </si>
  <si>
    <t>천호대로249  젠트리움1502호</t>
    <phoneticPr fontId="1" type="noConversion"/>
  </si>
  <si>
    <t>배송비</t>
    <phoneticPr fontId="1" type="noConversion"/>
  </si>
  <si>
    <t>최원석</t>
    <phoneticPr fontId="1" type="noConversion"/>
  </si>
  <si>
    <t>컨버터</t>
    <phoneticPr fontId="1" type="noConversion"/>
  </si>
  <si>
    <t>WD외장하드+파우치서비스</t>
    <phoneticPr fontId="1" type="noConversion"/>
  </si>
  <si>
    <t>외장하드</t>
    <phoneticPr fontId="1" type="noConversion"/>
  </si>
  <si>
    <t>DP TO DP 고급형 (PC용)서비스</t>
    <phoneticPr fontId="1" type="noConversion"/>
  </si>
  <si>
    <t>변환컨버터 HDMI-&gt; DP로 변환</t>
    <phoneticPr fontId="1" type="noConversion"/>
  </si>
  <si>
    <t>삼성 LS 32B G700EKXKR 4K 144HZ</t>
    <phoneticPr fontId="1" type="noConversion"/>
  </si>
  <si>
    <t xml:space="preserve">( 플스1대 컴퓨터1대+모니터1대) </t>
    <phoneticPr fontId="1" type="noConversion"/>
  </si>
  <si>
    <t xml:space="preserve"> SN570NVME 512G 일반대비 5배이상빠릅니다.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</si>
</sst>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C0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90</v>
      </c>
      <c r="C1" s="38" t="s">
        <v>70</v>
      </c>
      <c r="D1" s="39"/>
      <c r="E1" s="114"/>
      <c r="F1" s="115"/>
      <c r="G1" s="115"/>
      <c r="H1" s="116"/>
    </row>
    <row r="2" spans="1:9" ht="22.5" customHeight="1">
      <c r="A2" s="15" t="s">
        <v>38</v>
      </c>
      <c r="B2" s="29">
        <v>1095001897</v>
      </c>
      <c r="C2" s="40"/>
      <c r="D2" s="41"/>
      <c r="E2" s="117"/>
      <c r="F2" s="36"/>
      <c r="G2" s="36"/>
      <c r="H2" s="118"/>
    </row>
    <row r="3" spans="1:9" ht="22.5" customHeight="1">
      <c r="A3" s="15" t="s">
        <v>39</v>
      </c>
      <c r="B3" s="16">
        <f ca="1">TODAY()</f>
        <v>45179</v>
      </c>
      <c r="C3" s="15" t="s">
        <v>40</v>
      </c>
      <c r="D3" s="18"/>
      <c r="E3" s="117"/>
      <c r="F3" s="36"/>
      <c r="G3" s="36"/>
      <c r="H3" s="118"/>
    </row>
    <row r="4" spans="1:9" ht="22.5" customHeight="1">
      <c r="A4" s="14" t="s">
        <v>37</v>
      </c>
      <c r="B4" s="44" t="s">
        <v>97</v>
      </c>
      <c r="C4" s="44"/>
      <c r="D4" s="45"/>
      <c r="E4" s="119"/>
      <c r="F4" s="120"/>
      <c r="G4" s="120"/>
      <c r="H4" s="121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70" t="s">
        <v>69</v>
      </c>
      <c r="B6" s="71"/>
      <c r="C6" s="55" t="s">
        <v>77</v>
      </c>
      <c r="D6" s="56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72"/>
      <c r="B7" s="73"/>
      <c r="C7" s="55" t="s">
        <v>78</v>
      </c>
      <c r="D7" s="56"/>
      <c r="E7" s="22" t="s">
        <v>13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5" t="s">
        <v>79</v>
      </c>
      <c r="D8" s="126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2"/>
      <c r="B9" s="73"/>
      <c r="C9" s="55" t="s">
        <v>80</v>
      </c>
      <c r="D9" s="56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72"/>
      <c r="B10" s="73"/>
      <c r="C10" s="55" t="s">
        <v>81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57" t="s">
        <v>50</v>
      </c>
      <c r="D11" s="58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98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72"/>
      <c r="B13" s="73"/>
      <c r="C13" s="49" t="s">
        <v>50</v>
      </c>
      <c r="D13" s="50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60" t="s">
        <v>82</v>
      </c>
      <c r="D14" s="50"/>
      <c r="E14" s="3" t="s">
        <v>11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72"/>
      <c r="B15" s="73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2"/>
      <c r="B16" s="73"/>
      <c r="C16" s="51" t="s">
        <v>50</v>
      </c>
      <c r="D16" s="52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1" t="s">
        <v>68</v>
      </c>
      <c r="D17" s="62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2" t="s">
        <v>67</v>
      </c>
      <c r="D18" s="62"/>
      <c r="E18" s="4" t="s">
        <v>22</v>
      </c>
      <c r="F18" s="7">
        <v>0</v>
      </c>
      <c r="G18" s="4">
        <v>1</v>
      </c>
      <c r="H18" s="6"/>
      <c r="I18" s="2"/>
    </row>
    <row r="19" spans="1:9">
      <c r="A19" s="72"/>
      <c r="B19" s="73"/>
      <c r="C19" s="53" t="s">
        <v>71</v>
      </c>
      <c r="D19" s="54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2"/>
      <c r="B20" s="73"/>
      <c r="C20" s="47"/>
      <c r="D20" s="48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74" t="s">
        <v>76</v>
      </c>
      <c r="B21" s="75"/>
      <c r="C21" s="46" t="s">
        <v>15</v>
      </c>
      <c r="D21" s="46"/>
      <c r="E21" s="63">
        <f>SUM(H6:H20)</f>
        <v>437000</v>
      </c>
      <c r="F21" s="63"/>
      <c r="G21" s="24">
        <v>1</v>
      </c>
      <c r="H21" s="124" t="s">
        <v>17</v>
      </c>
      <c r="I21" s="2"/>
    </row>
    <row r="22" spans="1:9" ht="12.75" customHeight="1">
      <c r="A22" s="76"/>
      <c r="B22" s="77"/>
      <c r="C22" s="46"/>
      <c r="D22" s="46"/>
      <c r="E22" s="63">
        <f>E21*G21</f>
        <v>437000</v>
      </c>
      <c r="F22" s="63"/>
      <c r="G22" s="63"/>
      <c r="H22" s="124"/>
      <c r="I22" s="2"/>
    </row>
    <row r="23" spans="1:9" ht="12.75" customHeight="1">
      <c r="A23" s="76"/>
      <c r="B23" s="77"/>
      <c r="C23" s="46"/>
      <c r="D23" s="46"/>
      <c r="E23" s="63"/>
      <c r="F23" s="63"/>
      <c r="G23" s="63"/>
      <c r="H23" s="124"/>
      <c r="I23" s="2"/>
    </row>
    <row r="24" spans="1:9" ht="17.25" customHeight="1">
      <c r="A24" s="76"/>
      <c r="B24" s="77"/>
      <c r="C24" s="93" t="s">
        <v>20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49" t="s">
        <v>96</v>
      </c>
      <c r="D25" s="50"/>
      <c r="E25" s="5" t="s">
        <v>84</v>
      </c>
      <c r="F25" s="6">
        <v>850000</v>
      </c>
      <c r="G25" s="3">
        <v>1</v>
      </c>
      <c r="H25" s="6">
        <f>F25*G25</f>
        <v>850000</v>
      </c>
      <c r="I25" s="2"/>
    </row>
    <row r="26" spans="1:9" ht="25.15" customHeight="1">
      <c r="A26" s="97" t="s">
        <v>65</v>
      </c>
      <c r="B26" s="98"/>
      <c r="C26" s="60" t="s">
        <v>95</v>
      </c>
      <c r="D26" s="50"/>
      <c r="E26" s="5" t="s">
        <v>91</v>
      </c>
      <c r="F26" s="6">
        <v>30000</v>
      </c>
      <c r="G26" s="3">
        <v>1</v>
      </c>
      <c r="H26" s="6">
        <f>F26*G26</f>
        <v>30000</v>
      </c>
      <c r="I26" s="2"/>
    </row>
    <row r="27" spans="1:9">
      <c r="A27" s="99"/>
      <c r="B27" s="100"/>
      <c r="C27" s="60" t="s">
        <v>85</v>
      </c>
      <c r="D27" s="50"/>
      <c r="E27" s="5" t="s">
        <v>86</v>
      </c>
      <c r="F27" s="6">
        <v>0</v>
      </c>
      <c r="G27" s="3">
        <v>2</v>
      </c>
      <c r="H27" s="6">
        <f t="shared" ref="H27:H33" si="1">F27*G27</f>
        <v>0</v>
      </c>
      <c r="I27" s="2"/>
    </row>
    <row r="28" spans="1:9">
      <c r="A28" s="99"/>
      <c r="B28" s="100"/>
      <c r="C28" s="68" t="s">
        <v>94</v>
      </c>
      <c r="D28" s="69"/>
      <c r="E28" s="5" t="s">
        <v>86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9"/>
      <c r="B29" s="100"/>
      <c r="C29" s="80" t="s">
        <v>87</v>
      </c>
      <c r="D29" s="81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68" t="s">
        <v>92</v>
      </c>
      <c r="D30" s="69"/>
      <c r="E30" s="5" t="s">
        <v>93</v>
      </c>
      <c r="F30" s="6">
        <v>80000</v>
      </c>
      <c r="G30" s="3">
        <v>1</v>
      </c>
      <c r="H30" s="6">
        <f t="shared" si="1"/>
        <v>80000</v>
      </c>
      <c r="I30" s="2"/>
    </row>
    <row r="31" spans="1:9">
      <c r="A31" s="99"/>
      <c r="B31" s="100"/>
      <c r="C31" s="68" t="s">
        <v>88</v>
      </c>
      <c r="D31" s="69"/>
      <c r="E31" s="5" t="s">
        <v>89</v>
      </c>
      <c r="F31" s="6">
        <v>25000</v>
      </c>
      <c r="G31" s="3">
        <v>1</v>
      </c>
      <c r="H31" s="6">
        <f t="shared" si="1"/>
        <v>25000</v>
      </c>
      <c r="I31" s="2"/>
    </row>
    <row r="32" spans="1:9" ht="16.5" hidden="1" customHeight="1">
      <c r="A32" s="99"/>
      <c r="B32" s="100"/>
      <c r="C32" s="68"/>
      <c r="D32" s="6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68"/>
      <c r="D33" s="69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28</v>
      </c>
      <c r="B34" s="104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4">
        <f>SUM(H25:H33)</f>
        <v>985000</v>
      </c>
      <c r="F34" s="65"/>
      <c r="G34" s="65"/>
      <c r="H34" s="122" t="s">
        <v>17</v>
      </c>
      <c r="I34" s="2"/>
    </row>
    <row r="35" spans="1:9" ht="14.25" customHeight="1">
      <c r="A35" s="105"/>
      <c r="B35" s="106"/>
      <c r="C35" s="91"/>
      <c r="D35" s="92"/>
      <c r="E35" s="66"/>
      <c r="F35" s="67"/>
      <c r="G35" s="67"/>
      <c r="H35" s="123"/>
      <c r="I35" s="2"/>
    </row>
    <row r="36" spans="1:9" ht="16.5" customHeight="1">
      <c r="A36" s="95" t="s">
        <v>31</v>
      </c>
      <c r="B36" s="96"/>
      <c r="C36" s="87" t="b">
        <f>IF(F38="카드+현금",Sheet3!C11,IF(F38="현금+카드",Sheet3!C4))</f>
        <v>0</v>
      </c>
      <c r="D36" s="88"/>
      <c r="E36" s="8" t="s">
        <v>4</v>
      </c>
      <c r="F36" s="129">
        <f>SUM(E22,E34)</f>
        <v>1422000</v>
      </c>
      <c r="G36" s="129"/>
      <c r="H36" s="9" t="s">
        <v>17</v>
      </c>
      <c r="I36" s="2"/>
    </row>
    <row r="37" spans="1:9" ht="16.5" customHeight="1">
      <c r="A37" s="95" t="s">
        <v>30</v>
      </c>
      <c r="B37" s="96"/>
      <c r="C37" s="85" t="b">
        <f>IF(F38="카드+현금",Sheet3!C9,IF(F38="현금+카드",Sheet3!C6))</f>
        <v>0</v>
      </c>
      <c r="D37" s="86"/>
      <c r="E37" s="8" t="s">
        <v>18</v>
      </c>
      <c r="F37" s="127">
        <f>F36*1.1-F36</f>
        <v>142200.00000000023</v>
      </c>
      <c r="G37" s="128"/>
      <c r="H37" s="10"/>
      <c r="I37" s="2"/>
    </row>
    <row r="38" spans="1:9" ht="17.25" customHeight="1">
      <c r="A38" s="95" t="s">
        <v>26</v>
      </c>
      <c r="B38" s="96"/>
      <c r="C38" s="108"/>
      <c r="D38" s="109"/>
      <c r="E38" s="8" t="s">
        <v>25</v>
      </c>
      <c r="F38" s="83" t="s">
        <v>66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27</v>
      </c>
      <c r="B39" s="104"/>
      <c r="C39" s="110">
        <f>SUM(C36:C37)-C38</f>
        <v>0</v>
      </c>
      <c r="D39" s="111"/>
      <c r="E39" s="21" t="s">
        <v>75</v>
      </c>
      <c r="F39" s="131">
        <v>54200</v>
      </c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19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1510000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49</v>
      </c>
      <c r="G41" s="37"/>
      <c r="H41" s="27">
        <f>F40-(F37+F36)</f>
        <v>-54200.000000000233</v>
      </c>
      <c r="I41" s="2"/>
    </row>
    <row r="42" spans="1:9" ht="16.5" customHeight="1">
      <c r="B42" s="35"/>
      <c r="C42" s="2"/>
      <c r="D42" s="2"/>
      <c r="E42" s="107" t="s">
        <v>46</v>
      </c>
      <c r="F42" s="107"/>
      <c r="G42" s="107"/>
      <c r="H42" s="107"/>
      <c r="I42" s="2"/>
    </row>
    <row r="43" spans="1:9">
      <c r="A43" s="36"/>
      <c r="B43" s="36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60</v>
      </c>
      <c r="B3" s="36"/>
      <c r="C3" s="36"/>
      <c r="E3" t="s">
        <v>53</v>
      </c>
      <c r="F3">
        <f>Sheet1!F36</f>
        <v>1422000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1014200.0000000001</v>
      </c>
      <c r="D6" t="s">
        <v>56</v>
      </c>
    </row>
    <row r="8" spans="1:7">
      <c r="A8" s="36" t="s">
        <v>61</v>
      </c>
      <c r="B8" s="36"/>
      <c r="C8" s="36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1422000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1422000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1422000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2023-09-09T08:58:49Z</cp:lastPrinted>
  <dcterms:created xsi:type="dcterms:W3CDTF">2019-03-28T03:58:09Z</dcterms:created>
  <dcterms:modified xsi:type="dcterms:W3CDTF">2023-09-10T08:17:28Z</dcterms:modified>
</cp:coreProperties>
</file>