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9" documentId="8_{8BA91572-7033-495D-BA0D-433E50466C48}" xr6:coauthVersionLast="47" xr6:coauthVersionMax="47" xr10:uidLastSave="{34569C61-A223-4735-9258-5F1888484D45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<sst xmlns="http://schemas.openxmlformats.org/spreadsheetml/2006/main" count="107" uniqueCount="93">
  <si>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</si>
  <si>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</si>
  <si>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</si>
  <si>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</si>
  <si>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</si>
  <si>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</si>
  <si>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</si>
  <si>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</si>
  <si>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</si>
  <si>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</si>
  <si>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</si>
  <si>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</si>
  <si>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</si>
  <si>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</si>
  <si>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</si>
  <si>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</si>
  <si>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</si>
  <si>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</si>
  <si>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</si>
  <si>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</si>
  <si>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</si>
  <si>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</si>
  <si>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</si>
  <si>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</si>
  <si>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</si>
  <si>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</si>
  <si>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</si>
  <si>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</si>
  <si>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</si>
  <si>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</si>
  <si>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</si>
  <si>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</si>
  <si>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</si>
  <si>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</si>
  <si>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</si>
  <si>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</si>
  <si>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</si>
  <si>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</si>
  <si>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</si>
  <si>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</si>
  <si>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</si>
  <si>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</si>
  <si>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</si>
  <si>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</si>
  <si>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</si>
  <si>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</si>
  <si>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</si>
  <si>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</si>
  <si>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</si>
  <si>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</si>
  <si>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</si>
  <si>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</si>
  <si>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</si>
  <si>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</si>
  <si>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</si>
  <si>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</si>
  <si>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</si>
  <si>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</si>
  <si>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</si>
  <si>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</si>
  <si>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</si>
  <si>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</si>
  <si>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</si>
  <si>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</si>
  <si>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</si>
  <si>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</si>
  <si>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</si>
  <si>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</si>
  <si>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</si>
  <si>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</si>
  <si>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</si>
  <si>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</si>
  <si>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</si>
  <si>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 조정</t>
    <phoneticPr fontId="1" type="noConversion"/>
  </si>
  <si>
    <t>인텔 코어i7-12세대 12700  8+4코어 16+4쓰레드</t>
    <phoneticPr fontId="1" type="noConversion"/>
  </si>
  <si>
    <t>삼성전자 DDR5-5600 (16GB)x2=32GB구성</t>
    <phoneticPr fontId="1" type="noConversion"/>
  </si>
  <si>
    <t>삼성 PM9A1 M.2 NVMe 수입 (512GB)삼성pro랑 동급 대리점또는 수입 AS보증 2년~5년</t>
    <phoneticPr fontId="1" type="noConversion"/>
  </si>
  <si>
    <t>기존 SSD추가</t>
    <phoneticPr fontId="1" type="noConversion"/>
  </si>
  <si>
    <t>인텔 UHD 내장그래픽 활용</t>
    <phoneticPr fontId="1" type="noConversion"/>
  </si>
  <si>
    <t>[ASUS] TUF Gaming B660M-PLUS WIFI D5</t>
    <phoneticPr fontId="1" type="noConversion"/>
  </si>
  <si>
    <t>마이크로닉스 Classic II 풀체인지 700W 80PLUS BRONZE 230V EU</t>
    <phoneticPr fontId="1" type="noConversion"/>
  </si>
  <si>
    <t>NOCTUA NH-L12S</t>
    <phoneticPr fontId="1" type="noConversion"/>
  </si>
  <si>
    <t>3RSYS R200 (블랙)</t>
    <phoneticPr fontId="1" type="noConversion"/>
  </si>
  <si>
    <t>할인금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</si>
  <si>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</si>
  <si>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고태식 주식유튜브 2모니터</t>
    <phoneticPr fontId="1" type="noConversion"/>
  </si>
  <si>
    <t>주말또는 금요일 오후 방문예정 (박스챙겨주세요)   09/14 오전 방문</t>
    <phoneticPr fontId="1" type="noConversion"/>
  </si>
  <si>
    <t>마우스패드 (두꺼운걸로)</t>
    <phoneticPr fontId="1" type="noConversion"/>
  </si>
  <si>
    <t>마우스패드</t>
    <phoneticPr fontId="1" type="noConversion"/>
  </si>
  <si>
    <t>((모니터1(DVI+RGB) TV HDMI))</t>
    <phoneticPr fontId="1" type="noConversion"/>
  </si>
  <si>
    <t>HDMI 케이블</t>
    <phoneticPr fontId="1" type="noConversion"/>
  </si>
  <si>
    <t>DVI TO HDMI 케이블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</si>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</sst>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C0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43</v>
      </c>
      <c r="B1" s="19" t="s">
        <v>85</v>
      </c>
      <c r="C1" s="38" t="s">
        <v>69</v>
      </c>
      <c r="D1" s="39"/>
      <c r="E1" s="118"/>
      <c r="F1" s="119"/>
      <c r="G1" s="119"/>
      <c r="H1" s="120"/>
    </row>
    <row r="2" spans="1:9" ht="22.5" customHeight="1">
      <c r="A2" s="15" t="s">
        <v>37</v>
      </c>
      <c r="B2" s="29">
        <v>1072993687</v>
      </c>
      <c r="C2" s="40"/>
      <c r="D2" s="41"/>
      <c r="E2" s="121"/>
      <c r="F2" s="36"/>
      <c r="G2" s="36"/>
      <c r="H2" s="122"/>
    </row>
    <row r="3" spans="1:9" ht="22.5" customHeight="1">
      <c r="A3" s="15" t="s">
        <v>38</v>
      </c>
      <c r="B3" s="16">
        <f ca="1">TODAY()</f>
        <v>45183</v>
      </c>
      <c r="C3" s="15" t="s">
        <v>39</v>
      </c>
      <c r="D3" s="18"/>
      <c r="E3" s="121"/>
      <c r="F3" s="36"/>
      <c r="G3" s="36"/>
      <c r="H3" s="122"/>
    </row>
    <row r="4" spans="1:9" ht="22.5" customHeight="1">
      <c r="A4" s="14" t="s">
        <v>36</v>
      </c>
      <c r="B4" s="44" t="s">
        <v>86</v>
      </c>
      <c r="C4" s="44"/>
      <c r="D4" s="45"/>
      <c r="E4" s="123"/>
      <c r="F4" s="124"/>
      <c r="G4" s="124"/>
      <c r="H4" s="125"/>
    </row>
    <row r="5" spans="1:9">
      <c r="A5" s="42"/>
      <c r="B5" s="43"/>
      <c r="C5" s="42" t="s">
        <v>4</v>
      </c>
      <c r="D5" s="43"/>
      <c r="E5" s="1" t="s">
        <v>0</v>
      </c>
      <c r="F5" s="1"/>
      <c r="G5" s="1"/>
      <c r="H5" s="1" t="s">
        <v>3</v>
      </c>
    </row>
    <row r="6" spans="1:9" ht="24" customHeight="1">
      <c r="A6" s="70" t="s">
        <v>68</v>
      </c>
      <c r="B6" s="71"/>
      <c r="C6" s="55" t="s">
        <v>74</v>
      </c>
      <c r="D6" s="56"/>
      <c r="E6" s="3" t="s">
        <v>5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72"/>
      <c r="B7" s="73"/>
      <c r="C7" s="55" t="s">
        <v>81</v>
      </c>
      <c r="D7" s="56"/>
      <c r="E7" s="22" t="s">
        <v>12</v>
      </c>
      <c r="F7" s="6">
        <v>100000</v>
      </c>
      <c r="G7" s="3">
        <v>1</v>
      </c>
      <c r="H7" s="6">
        <f t="shared" ref="H7:H20" si="0">F7*G7</f>
        <v>100000</v>
      </c>
      <c r="I7" s="2"/>
    </row>
    <row r="8" spans="1:9" ht="25.5" customHeight="1">
      <c r="A8" s="72"/>
      <c r="B8" s="73"/>
      <c r="C8" s="129" t="s">
        <v>79</v>
      </c>
      <c r="D8" s="130"/>
      <c r="E8" s="3" t="s">
        <v>6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72"/>
      <c r="B9" s="73"/>
      <c r="C9" s="55" t="s">
        <v>75</v>
      </c>
      <c r="D9" s="56"/>
      <c r="E9" s="3" t="s">
        <v>7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2"/>
      <c r="B10" s="73"/>
      <c r="C10" s="55" t="s">
        <v>78</v>
      </c>
      <c r="D10" s="56"/>
      <c r="E10" s="3" t="s">
        <v>8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57" t="s">
        <v>49</v>
      </c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76</v>
      </c>
      <c r="D12" s="56"/>
      <c r="E12" s="3" t="s">
        <v>9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72"/>
      <c r="B13" s="73"/>
      <c r="C13" s="49" t="s">
        <v>77</v>
      </c>
      <c r="D13" s="50"/>
      <c r="E13" s="3" t="s">
        <v>44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82</v>
      </c>
      <c r="D14" s="50"/>
      <c r="E14" s="3" t="s">
        <v>10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72"/>
      <c r="B15" s="73"/>
      <c r="C15" s="49" t="s">
        <v>80</v>
      </c>
      <c r="D15" s="50"/>
      <c r="E15" s="3" t="s">
        <v>11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67</v>
      </c>
      <c r="D17" s="62"/>
      <c r="E17" s="4" t="s">
        <v>13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1" t="s">
        <v>66</v>
      </c>
      <c r="D18" s="62"/>
      <c r="E18" s="4" t="s">
        <v>21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83</v>
      </c>
      <c r="F20" s="7">
        <v>39000</v>
      </c>
      <c r="G20" s="4">
        <v>-1</v>
      </c>
      <c r="H20" s="6">
        <f t="shared" si="0"/>
        <v>-39000</v>
      </c>
      <c r="I20" s="2"/>
    </row>
    <row r="21" spans="1:9" ht="12.75" customHeight="1">
      <c r="A21" s="74" t="s">
        <v>84</v>
      </c>
      <c r="B21" s="75"/>
      <c r="C21" s="46" t="s">
        <v>14</v>
      </c>
      <c r="D21" s="46"/>
      <c r="E21" s="63">
        <f>SUM(H6:H20)</f>
        <v>1050000</v>
      </c>
      <c r="F21" s="63"/>
      <c r="G21" s="24">
        <v>1</v>
      </c>
      <c r="H21" s="128" t="s">
        <v>16</v>
      </c>
      <c r="I21" s="2"/>
    </row>
    <row r="22" spans="1:9" ht="12.75" customHeight="1">
      <c r="A22" s="76"/>
      <c r="B22" s="77"/>
      <c r="C22" s="46"/>
      <c r="D22" s="46"/>
      <c r="E22" s="63">
        <f>E21*G21</f>
        <v>1050000</v>
      </c>
      <c r="F22" s="63"/>
      <c r="G22" s="63"/>
      <c r="H22" s="128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8"/>
      <c r="I23" s="2"/>
    </row>
    <row r="24" spans="1:9" ht="17.25" customHeight="1">
      <c r="A24" s="76"/>
      <c r="B24" s="77"/>
      <c r="C24" s="92" t="s">
        <v>19</v>
      </c>
      <c r="D24" s="93"/>
      <c r="E24" s="17" t="s">
        <v>0</v>
      </c>
      <c r="F24" s="17" t="s">
        <v>1</v>
      </c>
      <c r="G24" s="17" t="s">
        <v>2</v>
      </c>
      <c r="H24" s="17"/>
      <c r="I24" s="2"/>
    </row>
    <row r="25" spans="1:9" ht="27" customHeight="1">
      <c r="A25" s="78"/>
      <c r="B25" s="79"/>
      <c r="C25" s="94" t="s">
        <v>87</v>
      </c>
      <c r="D25" s="95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101" t="s">
        <v>64</v>
      </c>
      <c r="B26" s="102"/>
      <c r="C26" s="96" t="s">
        <v>89</v>
      </c>
      <c r="D26" s="95"/>
      <c r="E26" s="5"/>
      <c r="F26" s="6"/>
      <c r="G26" s="3"/>
      <c r="H26" s="6">
        <f>F26*G26</f>
        <v>0</v>
      </c>
      <c r="I26" s="2"/>
    </row>
    <row r="27" spans="1:9">
      <c r="A27" s="103"/>
      <c r="B27" s="104"/>
      <c r="C27" s="97"/>
      <c r="D27" s="98"/>
      <c r="E27" s="5"/>
      <c r="F27" s="6"/>
      <c r="G27" s="3"/>
      <c r="H27" s="6">
        <f t="shared" ref="H27:H33" si="1">F27*G27</f>
        <v>0</v>
      </c>
      <c r="I27" s="2"/>
    </row>
    <row r="28" spans="1:9">
      <c r="A28" s="103"/>
      <c r="B28" s="104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103"/>
      <c r="B29" s="104"/>
      <c r="C29" s="80"/>
      <c r="D29" s="69"/>
      <c r="E29" s="5"/>
      <c r="F29" s="6"/>
      <c r="G29" s="3"/>
      <c r="H29" s="6">
        <f t="shared" si="1"/>
        <v>0</v>
      </c>
      <c r="I29" s="2"/>
    </row>
    <row r="30" spans="1:9">
      <c r="A30" s="103"/>
      <c r="B30" s="104"/>
      <c r="C30" s="68" t="s">
        <v>90</v>
      </c>
      <c r="D30" s="69"/>
      <c r="E30" s="5" t="s">
        <v>92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103"/>
      <c r="B31" s="104"/>
      <c r="C31" s="68" t="s">
        <v>91</v>
      </c>
      <c r="D31" s="69"/>
      <c r="E31" s="5" t="s">
        <v>92</v>
      </c>
      <c r="F31" s="6">
        <v>0</v>
      </c>
      <c r="G31" s="3">
        <v>1</v>
      </c>
      <c r="H31" s="6">
        <f t="shared" si="1"/>
        <v>0</v>
      </c>
      <c r="I31" s="2"/>
    </row>
    <row r="32" spans="1:9" ht="16.5" hidden="1" customHeight="1">
      <c r="A32" s="103"/>
      <c r="B32" s="104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5"/>
      <c r="B33" s="106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7" t="s">
        <v>27</v>
      </c>
      <c r="B34" s="108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4">
        <f>SUM(H25:H33)</f>
        <v>0</v>
      </c>
      <c r="F34" s="65"/>
      <c r="G34" s="65"/>
      <c r="H34" s="126" t="s">
        <v>16</v>
      </c>
      <c r="I34" s="2"/>
    </row>
    <row r="35" spans="1:9" ht="14.25" customHeight="1">
      <c r="A35" s="109"/>
      <c r="B35" s="110"/>
      <c r="C35" s="90"/>
      <c r="D35" s="91"/>
      <c r="E35" s="66"/>
      <c r="F35" s="67"/>
      <c r="G35" s="67"/>
      <c r="H35" s="127"/>
      <c r="I35" s="2"/>
    </row>
    <row r="36" spans="1:9" ht="16.5" customHeight="1">
      <c r="A36" s="99" t="s">
        <v>30</v>
      </c>
      <c r="B36" s="100"/>
      <c r="C36" s="86" t="b">
        <f>IF(F38="카드+현금",Sheet3!C11,IF(F38="현금+카드",Sheet3!C4))</f>
        <v>0</v>
      </c>
      <c r="D36" s="87"/>
      <c r="E36" s="8" t="s">
        <v>3</v>
      </c>
      <c r="F36" s="133">
        <f>SUM(E22,E34)</f>
        <v>1050000</v>
      </c>
      <c r="G36" s="133"/>
      <c r="H36" s="9" t="s">
        <v>16</v>
      </c>
      <c r="I36" s="2"/>
    </row>
    <row r="37" spans="1:9" ht="16.5" customHeight="1">
      <c r="A37" s="99" t="s">
        <v>29</v>
      </c>
      <c r="B37" s="100"/>
      <c r="C37" s="84" t="b">
        <f>IF(F38="카드+현금",Sheet3!C9,IF(F38="현금+카드",Sheet3!C6))</f>
        <v>0</v>
      </c>
      <c r="D37" s="85"/>
      <c r="E37" s="8" t="s">
        <v>17</v>
      </c>
      <c r="F37" s="131">
        <f>F36*1.1-F36</f>
        <v>105000</v>
      </c>
      <c r="G37" s="132"/>
      <c r="H37" s="10"/>
      <c r="I37" s="2"/>
    </row>
    <row r="38" spans="1:9" ht="17.25" customHeight="1">
      <c r="A38" s="99" t="s">
        <v>25</v>
      </c>
      <c r="B38" s="100"/>
      <c r="C38" s="112"/>
      <c r="D38" s="113"/>
      <c r="E38" s="8" t="s">
        <v>24</v>
      </c>
      <c r="F38" s="82" t="s">
        <v>65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7" t="s">
        <v>26</v>
      </c>
      <c r="B39" s="108"/>
      <c r="C39" s="114">
        <f>SUM(C36:C37)-C38</f>
        <v>0</v>
      </c>
      <c r="D39" s="115"/>
      <c r="E39" s="21" t="s">
        <v>73</v>
      </c>
      <c r="F39" s="135"/>
      <c r="G39" s="136"/>
      <c r="H39" s="137"/>
      <c r="I39" s="2"/>
    </row>
    <row r="40" spans="1:9" ht="20.25" customHeight="1">
      <c r="A40" s="109"/>
      <c r="B40" s="110"/>
      <c r="C40" s="116"/>
      <c r="D40" s="117"/>
      <c r="E40" s="25" t="s">
        <v>18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1155000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11" t="s">
        <v>45</v>
      </c>
      <c r="F42" s="111"/>
      <c r="G42" s="111"/>
      <c r="H42" s="111"/>
      <c r="I42" s="2"/>
    </row>
    <row r="43" spans="1:9">
      <c r="A43" s="36"/>
      <c r="B43" s="36"/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111"/>
      <c r="F44" s="111"/>
      <c r="G44" s="111"/>
      <c r="H44" s="11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1050000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17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605000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1050000</v>
      </c>
    </row>
    <row r="10" spans="1:7">
      <c r="B10" t="s">
        <v>17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1050000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20</v>
      </c>
      <c r="C1" t="s">
        <v>31</v>
      </c>
      <c r="D1" s="12" t="s">
        <v>33</v>
      </c>
      <c r="E1" s="12" t="s">
        <v>33</v>
      </c>
    </row>
    <row r="2" spans="1:5">
      <c r="A2" t="s">
        <v>46</v>
      </c>
      <c r="B2" t="s">
        <v>16</v>
      </c>
      <c r="C2" s="20" t="s">
        <v>63</v>
      </c>
      <c r="D2" t="s">
        <v>32</v>
      </c>
    </row>
    <row r="3" spans="1:5">
      <c r="A3" t="s">
        <v>22</v>
      </c>
      <c r="B3" t="s">
        <v>28</v>
      </c>
      <c r="C3" s="20" t="s">
        <v>62</v>
      </c>
      <c r="D3" s="13" t="s">
        <v>34</v>
      </c>
    </row>
    <row r="4" spans="1:5">
      <c r="A4" t="s">
        <v>23</v>
      </c>
      <c r="B4" s="11">
        <f>Sheet1!F36-(Sheet1!C36)</f>
        <v>1050000</v>
      </c>
    </row>
    <row r="5" spans="1:5">
      <c r="A5" t="s">
        <v>61</v>
      </c>
      <c r="B5" s="11"/>
    </row>
    <row r="6" spans="1:5">
      <c r="A6" t="s">
        <v>35</v>
      </c>
    </row>
    <row r="7" spans="1:5">
      <c r="A7" t="s">
        <v>47</v>
      </c>
    </row>
    <row r="8" spans="1:5">
      <c r="A8" t="s">
        <v>15</v>
      </c>
      <c r="B8" s="11">
        <v>60000</v>
      </c>
    </row>
    <row r="9" spans="1:5">
      <c r="A9" t="s">
        <v>42</v>
      </c>
      <c r="B9" s="11">
        <v>70000</v>
      </c>
    </row>
    <row r="10" spans="1:5">
      <c r="A10" t="s">
        <v>40</v>
      </c>
      <c r="B10" s="11">
        <v>80000</v>
      </c>
    </row>
    <row r="11" spans="1:5">
      <c r="A11" t="s">
        <v>41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2023-09-13T02:41:36Z</cp:lastPrinted>
  <dcterms:created xsi:type="dcterms:W3CDTF">2019-03-28T03:58:09Z</dcterms:created>
  <dcterms:modified xsi:type="dcterms:W3CDTF">2023-09-14T04:19:15Z</dcterms:modified>
</cp:coreProperties>
</file>