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C3ED608D-3018-4E4D-9AC9-225F3681700D}" xr6:coauthVersionLast="47" xr6:coauthVersionMax="47" xr10:uidLastSave="{E96E22D4-70BA-409E-B4D5-9585E99C0481}"/>
  <bookViews>
    <workbookView xWindow="45825" yWindow="66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<sst xmlns="http://schemas.openxmlformats.org/spreadsheetml/2006/main" count="112" uniqueCount="97">
  <si>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</si>
  <si>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</si>
  <si>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</si>
  <si>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</si>
  <si>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</si>
  <si>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</si>
  <si>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</si>
  <si>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</si>
  <si>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</si>
  <si>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</si>
  <si>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</si>
  <si>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</si>
  <si>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</si>
  <si>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</si>
  <si>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</si>
  <si>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</si>
  <si>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</si>
  <si>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</si>
  <si>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</si>
  <si>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</si>
  <si>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</si>
  <si>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</si>
  <si>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</si>
  <si>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</si>
  <si>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</si>
  <si>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</si>
  <si>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</si>
  <si>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</si>
  <si>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</si>
  <si>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</si>
  <si>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</si>
  <si>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</si>
  <si>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</si>
  <si>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</si>
  <si>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</si>
  <si>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</si>
  <si>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</si>
  <si>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</si>
  <si>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</si>
  <si>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</si>
  <si>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</si>
  <si>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</si>
  <si>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</si>
  <si>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</si>
  <si>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</si>
  <si>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</si>
  <si>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</si>
  <si>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</si>
  <si>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</si>
  <si>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</si>
  <si>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</si>
  <si>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</si>
  <si>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</si>
  <si>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</si>
  <si>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</si>
  <si>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</si>
  <si>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</si>
  <si>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</si>
  <si>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</si>
  <si>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</si>
  <si>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</si>
  <si>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</si>
  <si>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</si>
  <si>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</si>
  <si>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</si>
  <si>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</si>
  <si>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</si>
  <si>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</si>
  <si>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</si>
  <si>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</si>
  <si>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</si>
  <si>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</si>
  <si>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</si>
  <si>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</si>
  <si>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</si>
  <si>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</si>
  <si>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</si>
  <si>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</si>
  <si>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정품쿨러 탑재</t>
    <phoneticPr fontId="1" type="noConversion"/>
  </si>
  <si>
    <t>인텔 i3-12세대 12100 4코어8쓰레드 팬티엄골드 보다 처리속도 3배 빠릅니다</t>
    <phoneticPr fontId="1" type="noConversion"/>
  </si>
  <si>
    <t>삼성전자 DDR4-3200 (8GB)</t>
    <phoneticPr fontId="1" type="noConversion"/>
  </si>
  <si>
    <t>인텔 UHD 내장그래픽 활용</t>
    <phoneticPr fontId="1" type="noConversion"/>
  </si>
  <si>
    <t>ASRock H610M-HDV/M.2 HDMI/DVI/RGB</t>
    <phoneticPr fontId="1" type="noConversion"/>
  </si>
  <si>
    <t>Western Digital M.2 NVMe (256GB)일반대
비 5배빠릅니다</t>
    <phoneticPr fontId="1" type="noConversion"/>
  </si>
  <si>
    <t>사무용 블랙 미니케이스</t>
    <phoneticPr fontId="1" type="noConversion"/>
  </si>
  <si>
    <t>마이크로닉스 정격 400W 80+인증 정격브랜드</t>
    <phoneticPr fontId="1" type="noConversion"/>
  </si>
  <si>
    <t>3면 슬림베젤 중소 24인치 모니터 새상품(중고X)</t>
    <phoneticPr fontId="1" type="noConversion"/>
  </si>
  <si>
    <t>마우스패드 (두꺼운걸로)</t>
    <phoneticPr fontId="1" type="noConversion"/>
  </si>
  <si>
    <t>사무용 유선합본 셋트 서비스 (키보드+마우스)</t>
    <phoneticPr fontId="1" type="noConversion"/>
  </si>
  <si>
    <t>모니터</t>
    <phoneticPr fontId="1" type="noConversion"/>
  </si>
  <si>
    <t>마우스패드</t>
    <phoneticPr fontId="1" type="noConversion"/>
  </si>
  <si>
    <t>키보드셋트</t>
    <phoneticPr fontId="1" type="noConversion"/>
  </si>
  <si>
    <t>사무용 (I3 내장그래픽)-2</t>
    <phoneticPr fontId="1" type="noConversion"/>
  </si>
  <si>
    <t>사무용에 사용하시는분들 없을뿐더러</t>
    <phoneticPr fontId="1" type="noConversion"/>
  </si>
  <si>
    <t xml:space="preserve"> 변환케이블활용 하시는게  부담없습니다.</t>
    <phoneticPr fontId="1" type="noConversion"/>
  </si>
  <si>
    <t>내장그래픽에서 *HDMI 단자두개 보드는 최소</t>
    <phoneticPr fontId="1" type="noConversion"/>
  </si>
  <si>
    <t>20만원부터 시작단가입니다 +대부분HDMI+DP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</si>
</sst>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C00000"/>
      <name val="맑은 고딕"/>
      <family val="3"/>
      <charset val="129"/>
      <scheme val="minor"/>
    </font>
    <font>
      <sz val="9"/>
      <color rgb="FFC00000"/>
      <name val="맑은 고딕"/>
      <family val="2"/>
      <charset val="129"/>
      <scheme val="minor"/>
    </font>
    <font>
      <sz val="9"/>
      <color rgb="FFFF0000"/>
      <name val="HY궁서B"/>
      <family val="1"/>
      <charset val="129"/>
    </font>
    <font>
      <sz val="9"/>
      <color theme="1"/>
      <name val="HY궁서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38" t="s">
        <v>77</v>
      </c>
      <c r="D1" s="39"/>
      <c r="E1" s="113"/>
      <c r="F1" s="114"/>
      <c r="G1" s="114"/>
      <c r="H1" s="115"/>
    </row>
    <row r="2" spans="1:9" ht="22.5" customHeight="1">
      <c r="A2" s="15" t="s">
        <v>39</v>
      </c>
      <c r="B2" s="29"/>
      <c r="C2" s="40"/>
      <c r="D2" s="41"/>
      <c r="E2" s="116"/>
      <c r="F2" s="36"/>
      <c r="G2" s="36"/>
      <c r="H2" s="117"/>
    </row>
    <row r="3" spans="1:9" ht="22.5" customHeight="1">
      <c r="A3" s="15" t="s">
        <v>40</v>
      </c>
      <c r="B3" s="16">
        <f ca="1">TODAY()</f>
        <v>45160</v>
      </c>
      <c r="C3" s="15" t="s">
        <v>41</v>
      </c>
      <c r="D3" s="18"/>
      <c r="E3" s="116"/>
      <c r="F3" s="36"/>
      <c r="G3" s="36"/>
      <c r="H3" s="117"/>
    </row>
    <row r="4" spans="1:9" ht="22.5" customHeight="1">
      <c r="A4" s="14" t="s">
        <v>38</v>
      </c>
      <c r="B4" s="44"/>
      <c r="C4" s="44"/>
      <c r="D4" s="45"/>
      <c r="E4" s="118"/>
      <c r="F4" s="119"/>
      <c r="G4" s="119"/>
      <c r="H4" s="120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70" t="s">
        <v>52</v>
      </c>
      <c r="B6" s="71"/>
      <c r="C6" s="124" t="s">
        <v>79</v>
      </c>
      <c r="D6" s="125"/>
      <c r="E6" s="3" t="s">
        <v>6</v>
      </c>
      <c r="F6" s="6">
        <v>167000</v>
      </c>
      <c r="G6" s="3">
        <v>1</v>
      </c>
      <c r="H6" s="6">
        <f>F6*G6</f>
        <v>167000</v>
      </c>
      <c r="I6" s="2"/>
    </row>
    <row r="7" spans="1:9" ht="24" customHeight="1">
      <c r="A7" s="72"/>
      <c r="B7" s="73"/>
      <c r="C7" s="126" t="s">
        <v>78</v>
      </c>
      <c r="D7" s="127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72"/>
      <c r="B8" s="73"/>
      <c r="C8" s="128" t="s">
        <v>82</v>
      </c>
      <c r="D8" s="129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72"/>
      <c r="B9" s="73"/>
      <c r="C9" s="126" t="s">
        <v>80</v>
      </c>
      <c r="D9" s="127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72"/>
      <c r="B10" s="73"/>
      <c r="C10" s="55" t="s">
        <v>81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59" t="s">
        <v>83</v>
      </c>
      <c r="D12" s="60"/>
      <c r="E12" s="3" t="s">
        <v>10</v>
      </c>
      <c r="F12" s="6">
        <v>25000</v>
      </c>
      <c r="G12" s="3">
        <v>1</v>
      </c>
      <c r="H12" s="6">
        <f t="shared" si="0"/>
        <v>25000</v>
      </c>
      <c r="I12" s="2"/>
    </row>
    <row r="13" spans="1:9" ht="24" customHeight="1">
      <c r="A13" s="72"/>
      <c r="B13" s="73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49" t="s">
        <v>84</v>
      </c>
      <c r="D14" s="50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72"/>
      <c r="B15" s="73"/>
      <c r="C15" s="49" t="s">
        <v>85</v>
      </c>
      <c r="D15" s="50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72"/>
      <c r="B16" s="73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2"/>
      <c r="B18" s="73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4" t="s">
        <v>53</v>
      </c>
      <c r="B20" s="75"/>
      <c r="C20" s="46" t="s">
        <v>16</v>
      </c>
      <c r="D20" s="46"/>
      <c r="E20" s="63">
        <f>SUM(H6:H19)</f>
        <v>434000</v>
      </c>
      <c r="F20" s="63"/>
      <c r="G20" s="24">
        <v>1</v>
      </c>
      <c r="H20" s="123" t="s">
        <v>18</v>
      </c>
      <c r="I20" s="2"/>
    </row>
    <row r="21" spans="1:9" ht="12.75" customHeight="1">
      <c r="A21" s="76"/>
      <c r="B21" s="77"/>
      <c r="C21" s="46"/>
      <c r="D21" s="46"/>
      <c r="E21" s="63">
        <f>E20*G20</f>
        <v>434000</v>
      </c>
      <c r="F21" s="63"/>
      <c r="G21" s="63"/>
      <c r="H21" s="123"/>
      <c r="I21" s="2"/>
    </row>
    <row r="22" spans="1:9" ht="12.75" customHeight="1">
      <c r="A22" s="76"/>
      <c r="B22" s="77"/>
      <c r="C22" s="46"/>
      <c r="D22" s="46"/>
      <c r="E22" s="63"/>
      <c r="F22" s="63"/>
      <c r="G22" s="63"/>
      <c r="H22" s="123"/>
      <c r="I22" s="2"/>
    </row>
    <row r="23" spans="1:9" ht="17.25" customHeight="1">
      <c r="A23" s="76"/>
      <c r="B23" s="77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8"/>
      <c r="B24" s="79"/>
      <c r="C24" s="49" t="s">
        <v>86</v>
      </c>
      <c r="D24" s="50"/>
      <c r="E24" s="5" t="s">
        <v>89</v>
      </c>
      <c r="F24" s="6">
        <v>90000</v>
      </c>
      <c r="G24" s="3">
        <v>1</v>
      </c>
      <c r="H24" s="6">
        <f>F24*G24</f>
        <v>90000</v>
      </c>
      <c r="I24" s="2"/>
    </row>
    <row r="25" spans="1:9" ht="25.15" customHeight="1">
      <c r="A25" s="96" t="s">
        <v>75</v>
      </c>
      <c r="B25" s="97"/>
      <c r="C25" s="93" t="s">
        <v>87</v>
      </c>
      <c r="D25" s="50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8"/>
      <c r="B26" s="99"/>
      <c r="C26" s="93" t="s">
        <v>88</v>
      </c>
      <c r="D26" s="50"/>
      <c r="E26" s="5" t="s">
        <v>91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8"/>
      <c r="B27" s="99"/>
      <c r="C27" s="68" t="s">
        <v>95</v>
      </c>
      <c r="D27" s="69"/>
      <c r="E27" s="5"/>
      <c r="F27" s="6"/>
      <c r="G27" s="3"/>
      <c r="H27" s="6">
        <f t="shared" si="1"/>
        <v>0</v>
      </c>
      <c r="I27" s="2"/>
    </row>
    <row r="28" spans="1:9">
      <c r="A28" s="98"/>
      <c r="B28" s="99"/>
      <c r="C28" s="68" t="s">
        <v>96</v>
      </c>
      <c r="D28" s="80"/>
      <c r="E28" s="5"/>
      <c r="F28" s="6"/>
      <c r="G28" s="3"/>
      <c r="H28" s="6">
        <f t="shared" si="1"/>
        <v>0</v>
      </c>
      <c r="I28" s="2"/>
    </row>
    <row r="29" spans="1:9">
      <c r="A29" s="98"/>
      <c r="B29" s="99"/>
      <c r="C29" s="68" t="s">
        <v>93</v>
      </c>
      <c r="D29" s="69"/>
      <c r="E29" s="5"/>
      <c r="F29" s="6"/>
      <c r="G29" s="3"/>
      <c r="H29" s="6">
        <f t="shared" si="1"/>
        <v>0</v>
      </c>
      <c r="I29" s="2"/>
    </row>
    <row r="30" spans="1:9">
      <c r="A30" s="98"/>
      <c r="B30" s="99"/>
      <c r="C30" s="68" t="s">
        <v>94</v>
      </c>
      <c r="D30" s="6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8"/>
      <c r="B31" s="99"/>
      <c r="C31" s="61"/>
      <c r="D31" s="62"/>
      <c r="E31" s="5"/>
      <c r="F31" s="6"/>
      <c r="G31" s="3"/>
      <c r="H31" s="6">
        <f t="shared" si="1"/>
        <v>0</v>
      </c>
      <c r="I31" s="2"/>
    </row>
    <row r="32" spans="1:9" hidden="1">
      <c r="A32" s="100"/>
      <c r="B32" s="101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2" t="s">
        <v>29</v>
      </c>
      <c r="B33" s="103"/>
      <c r="C33" s="87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8"/>
      <c r="E33" s="64">
        <f>SUM(H24:H32)</f>
        <v>90000</v>
      </c>
      <c r="F33" s="65"/>
      <c r="G33" s="65"/>
      <c r="H33" s="121" t="s">
        <v>18</v>
      </c>
      <c r="I33" s="2"/>
    </row>
    <row r="34" spans="1:9" ht="14.25" customHeight="1">
      <c r="A34" s="104"/>
      <c r="B34" s="105"/>
      <c r="C34" s="89"/>
      <c r="D34" s="90"/>
      <c r="E34" s="66"/>
      <c r="F34" s="67"/>
      <c r="G34" s="67"/>
      <c r="H34" s="122"/>
      <c r="I34" s="2"/>
    </row>
    <row r="35" spans="1:9" ht="16.5" customHeight="1">
      <c r="A35" s="94" t="s">
        <v>32</v>
      </c>
      <c r="B35" s="95"/>
      <c r="C35" s="85" t="b">
        <f>IF(F37="카드+현금",Sheet3!C11,IF(F37="현금+카드",Sheet3!C4))</f>
        <v>0</v>
      </c>
      <c r="D35" s="86"/>
      <c r="E35" s="8" t="s">
        <v>4</v>
      </c>
      <c r="F35" s="132">
        <f>SUM(E21,E33)</f>
        <v>524000</v>
      </c>
      <c r="G35" s="132"/>
      <c r="H35" s="9" t="s">
        <v>18</v>
      </c>
      <c r="I35" s="2"/>
    </row>
    <row r="36" spans="1:9" ht="16.5" customHeight="1">
      <c r="A36" s="94" t="s">
        <v>31</v>
      </c>
      <c r="B36" s="95"/>
      <c r="C36" s="83" t="b">
        <f>IF(F37="카드+현금",Sheet3!C9,IF(F37="현금+카드",Sheet3!C6))</f>
        <v>0</v>
      </c>
      <c r="D36" s="84"/>
      <c r="E36" s="8" t="s">
        <v>19</v>
      </c>
      <c r="F36" s="130">
        <f>F35*1.1-F35</f>
        <v>52400</v>
      </c>
      <c r="G36" s="131"/>
      <c r="H36" s="10"/>
      <c r="I36" s="2"/>
    </row>
    <row r="37" spans="1:9" ht="17.25" customHeight="1">
      <c r="A37" s="94" t="s">
        <v>27</v>
      </c>
      <c r="B37" s="95"/>
      <c r="C37" s="107"/>
      <c r="D37" s="108"/>
      <c r="E37" s="8" t="s">
        <v>26</v>
      </c>
      <c r="F37" s="81" t="s">
        <v>76</v>
      </c>
      <c r="G37" s="82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2" t="s">
        <v>28</v>
      </c>
      <c r="B38" s="103"/>
      <c r="C38" s="109">
        <f>SUM(C35:C36)-C37</f>
        <v>0</v>
      </c>
      <c r="D38" s="110"/>
      <c r="E38" s="21" t="s">
        <v>27</v>
      </c>
      <c r="F38" s="134"/>
      <c r="G38" s="135"/>
      <c r="H38" s="136"/>
      <c r="I38" s="2"/>
    </row>
    <row r="39" spans="1:9" ht="20.25" customHeight="1">
      <c r="A39" s="104"/>
      <c r="B39" s="105"/>
      <c r="C39" s="111"/>
      <c r="D39" s="112"/>
      <c r="E39" s="25" t="s">
        <v>20</v>
      </c>
      <c r="F39" s="133">
        <f>IF(F37="현금(이체X)",F35,IF(F37="웹결제",ROUND(Sheet2!B7,-4),IF(F37="이체 및 현금영수증",F35+F35*10%,IF(F37="이체 및 세금계산서",F35+F35*10%,IF(F37="이체 및 세금계산서",F35+F35*10%,)))))-F38</f>
        <v>576400</v>
      </c>
      <c r="G39" s="133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6" t="s">
        <v>55</v>
      </c>
      <c r="F41" s="106"/>
      <c r="G41" s="106"/>
      <c r="H41" s="106"/>
      <c r="I41" s="2"/>
    </row>
    <row r="42" spans="1:9">
      <c r="A42" s="36"/>
      <c r="B42" s="36"/>
      <c r="C42" s="2"/>
      <c r="D42" s="2"/>
      <c r="E42" s="106"/>
      <c r="F42" s="106"/>
      <c r="G42" s="106"/>
      <c r="H42" s="106"/>
      <c r="I42" s="2"/>
    </row>
    <row r="43" spans="1:9"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524000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26400.000000000004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523999.99999999994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524000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524000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2023-08-22T03:16:20Z</cp:lastPrinted>
  <dcterms:created xsi:type="dcterms:W3CDTF">2019-03-28T03:58:09Z</dcterms:created>
  <dcterms:modified xsi:type="dcterms:W3CDTF">2023-08-22T03:50:04Z</dcterms:modified>
</cp:coreProperties>
</file>