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4C65944-2C9E-4113-94D5-DBBCEBEB61B5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<sst xmlns="http://schemas.openxmlformats.org/spreadsheetml/2006/main" count="111" uniqueCount="95">
  <si>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</si>
  <si>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</si>
  <si>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</si>
  <si>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</si>
  <si>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</si>
  <si>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</si>
  <si>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</si>
  <si>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</si>
  <si>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</si>
  <si>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</si>
  <si>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</si>
  <si>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</si>
  <si>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</si>
  <si>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</si>
  <si>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</si>
  <si>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</si>
  <si>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</si>
  <si>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</si>
  <si>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</si>
  <si>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</si>
  <si>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</si>
  <si>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</si>
  <si>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</si>
  <si>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</si>
  <si>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</si>
  <si>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</si>
  <si>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</si>
  <si>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</si>
  <si>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</si>
  <si>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</si>
  <si>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</si>
  <si>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</si>
  <si>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</si>
  <si>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</si>
  <si>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</si>
  <si>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</si>
  <si>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</si>
  <si>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</si>
  <si>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</si>
  <si>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</si>
  <si>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</si>
  <si>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</si>
  <si>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</si>
  <si>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</si>
  <si>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</si>
  <si>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</si>
  <si>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</si>
  <si>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</si>
  <si>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</si>
  <si>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</si>
  <si>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</si>
  <si>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</si>
  <si>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</si>
  <si>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</si>
  <si>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</si>
  <si>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</si>
  <si>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</si>
  <si>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</si>
  <si>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</si>
  <si>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</si>
  <si>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</si>
  <si>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</si>
  <si>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</si>
  <si>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</si>
  <si>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</si>
  <si>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</si>
  <si>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</si>
  <si>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</si>
  <si>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</si>
  <si>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</si>
  <si>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</si>
  <si>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</si>
  <si>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</si>
  <si>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</si>
  <si>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</si>
  <si>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</si>
  <si>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▣ 기본무상 2년보증 (공임6만원 추가시)
( PC구입후 네이버카페 가입시 2년간
원격지원가능)</t>
    <phoneticPr fontId="1" type="noConversion"/>
  </si>
  <si>
    <t>LG전자 울트라와이드 34WP65C</t>
    <phoneticPr fontId="1" type="noConversion"/>
  </si>
  <si>
    <t>인텔 코어i5-13세대 13600KF (랩터레이크) (정품)</t>
    <phoneticPr fontId="1" type="noConversion"/>
  </si>
  <si>
    <t>DEEPCOOL AG620</t>
    <phoneticPr fontId="1" type="noConversion"/>
  </si>
  <si>
    <t>MSI PRO B760M-A WIFI</t>
    <phoneticPr fontId="1" type="noConversion"/>
  </si>
  <si>
    <t>삼성전자 DDR5-5600 (32GB)</t>
    <phoneticPr fontId="1" type="noConversion"/>
  </si>
  <si>
    <t>삼성전자 980 PRO M.2 NVMe (1TB)</t>
    <phoneticPr fontId="1" type="noConversion"/>
  </si>
  <si>
    <t>BRAVOTEC GUARDIAN 3100M V2 타이탄 글래스 (블랙)</t>
    <phoneticPr fontId="1" type="noConversion"/>
  </si>
  <si>
    <t>쿨러마스터 G800 GOLD</t>
    <phoneticPr fontId="1" type="noConversion"/>
  </si>
  <si>
    <t>RTX 3060Ti DUAL O8G OC D6X 8G</t>
    <phoneticPr fontId="1" type="noConversion"/>
  </si>
  <si>
    <t>모니터</t>
    <phoneticPr fontId="1" type="noConversion"/>
  </si>
  <si>
    <t>강북구 노해로 8가길  (수유동 221-24번지 1층) 오후 4시~5시사이</t>
    <phoneticPr fontId="1" type="noConversion"/>
  </si>
  <si>
    <t>홍상원 고객님(영상편집)</t>
    <phoneticPr fontId="1" type="noConversion"/>
  </si>
  <si>
    <t>게이밍 장패드 서비스</t>
    <phoneticPr fontId="1" type="noConversion"/>
  </si>
  <si>
    <t>로지텍 G102  블랙 서비스</t>
    <phoneticPr fontId="1" type="noConversion"/>
  </si>
  <si>
    <t>장패드</t>
    <phoneticPr fontId="1" type="noConversion"/>
  </si>
  <si>
    <t>마우스</t>
    <phoneticPr fontId="1" type="noConversion"/>
  </si>
  <si>
    <t>퀵배송비 (기사님께)</t>
    <phoneticPr fontId="1" type="noConversion"/>
  </si>
  <si>
    <t>카드+현금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</si>
</sst>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88</v>
      </c>
      <c r="C1" s="38" t="s">
        <v>76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>
        <v>1038875236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45149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87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414000</v>
      </c>
      <c r="G6" s="3">
        <v>1</v>
      </c>
      <c r="H6" s="6">
        <f>F6*G6</f>
        <v>414000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51000</v>
      </c>
      <c r="G7" s="3">
        <v>1</v>
      </c>
      <c r="H7" s="6">
        <f t="shared" ref="H7:H19" si="0">F7*G7</f>
        <v>51000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190000</v>
      </c>
      <c r="G8" s="3">
        <v>1</v>
      </c>
      <c r="H8" s="6">
        <f t="shared" si="0"/>
        <v>190000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100000</v>
      </c>
      <c r="G9" s="3">
        <v>2</v>
      </c>
      <c r="H9" s="6">
        <f t="shared" si="0"/>
        <v>200000</v>
      </c>
      <c r="I9" s="2"/>
    </row>
    <row r="10" spans="1:9" ht="24" customHeight="1">
      <c r="A10" s="69"/>
      <c r="B10" s="70"/>
      <c r="C10" s="55" t="s">
        <v>85</v>
      </c>
      <c r="D10" s="56"/>
      <c r="E10" s="3" t="s">
        <v>9</v>
      </c>
      <c r="F10" s="6">
        <v>565000</v>
      </c>
      <c r="G10" s="3">
        <v>1</v>
      </c>
      <c r="H10" s="6">
        <f t="shared" si="0"/>
        <v>565000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82</v>
      </c>
      <c r="D12" s="56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83</v>
      </c>
      <c r="D14" s="50"/>
      <c r="E14" s="3" t="s">
        <v>11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4" customHeight="1">
      <c r="A15" s="69"/>
      <c r="B15" s="70"/>
      <c r="C15" s="49" t="s">
        <v>84</v>
      </c>
      <c r="D15" s="50"/>
      <c r="E15" s="3" t="s">
        <v>12</v>
      </c>
      <c r="F15" s="6">
        <v>91000</v>
      </c>
      <c r="G15" s="3">
        <v>1</v>
      </c>
      <c r="H15" s="6">
        <f t="shared" si="0"/>
        <v>91000</v>
      </c>
      <c r="I15" s="2"/>
    </row>
    <row r="16" spans="1:9" ht="24" customHeight="1">
      <c r="A16" s="69"/>
      <c r="B16" s="70"/>
      <c r="C16" s="51" t="s">
        <v>60</v>
      </c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1771000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1771000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77</v>
      </c>
      <c r="D24" s="50"/>
      <c r="E24" s="5" t="s">
        <v>86</v>
      </c>
      <c r="F24" s="6">
        <v>495000</v>
      </c>
      <c r="G24" s="3">
        <v>1</v>
      </c>
      <c r="H24" s="6">
        <f>F24*G24</f>
        <v>495000</v>
      </c>
      <c r="I24" s="2"/>
    </row>
    <row r="25" spans="1:9" ht="25.15" customHeight="1">
      <c r="A25" s="92" t="s">
        <v>75</v>
      </c>
      <c r="B25" s="93"/>
      <c r="C25" s="89" t="s">
        <v>89</v>
      </c>
      <c r="D25" s="50"/>
      <c r="E25" s="5" t="s">
        <v>91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94"/>
      <c r="B26" s="95"/>
      <c r="C26" s="89" t="s">
        <v>90</v>
      </c>
      <c r="D26" s="50"/>
      <c r="E26" s="5" t="s">
        <v>92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 t="s">
        <v>93</v>
      </c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카드(VAT포함)+현금</v>
      </c>
      <c r="D33" s="84"/>
      <c r="E33" s="63">
        <f>SUM(H24:H32)</f>
        <v>495000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>
        <f>IF(F37="카드+현금",Sheet3!C11,IF(F37="현금+카드",Sheet3!C4))</f>
        <v>448000</v>
      </c>
      <c r="D35" s="82"/>
      <c r="E35" s="8" t="s">
        <v>4</v>
      </c>
      <c r="F35" s="124">
        <f>SUM(E21,E33)</f>
        <v>2266000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>
        <f>IF(F37="카드+현금",Sheet3!C9,IF(F37="현금+카드",Sheet3!C6))</f>
        <v>2000000</v>
      </c>
      <c r="D36" s="80"/>
      <c r="E36" s="8" t="s">
        <v>19</v>
      </c>
      <c r="F36" s="122">
        <f>F35*1.1-F35</f>
        <v>226600</v>
      </c>
      <c r="G36" s="123"/>
      <c r="H36" s="10"/>
      <c r="I36" s="2"/>
    </row>
    <row r="37" spans="1:9" ht="17.25" customHeight="1">
      <c r="A37" s="90" t="s">
        <v>27</v>
      </c>
      <c r="B37" s="91"/>
      <c r="C37" s="103">
        <v>48000</v>
      </c>
      <c r="D37" s="104"/>
      <c r="E37" s="8" t="s">
        <v>26</v>
      </c>
      <c r="F37" s="77" t="s">
        <v>94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98" t="s">
        <v>28</v>
      </c>
      <c r="B38" s="99"/>
      <c r="C38" s="105">
        <f>SUM(C35:C36)-C37</f>
        <v>2400000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-2492600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C11" sqref="C11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2266000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1942600.0000000002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>
        <v>2000000</v>
      </c>
      <c r="D9" t="s">
        <v>64</v>
      </c>
      <c r="G9" s="33">
        <f>((F3*C10)-C9)/C10</f>
        <v>447818.18181818177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448000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1818000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2023-08-11T11:25:26Z</dcterms:modified>
</cp:coreProperties>
</file>