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669B9DCC-928F-49FE-8B48-DA914273FCFD}" xr6:coauthVersionLast="47" xr6:coauthVersionMax="47" xr10:uidLastSave="{0A6BDBC8-08DC-4C55-8379-BC7C9E2104DC}"/>
  <bookViews>
    <workbookView xWindow="3690" yWindow="300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<sst xmlns="http://schemas.openxmlformats.org/spreadsheetml/2006/main" count="104" uniqueCount="88">
  <si>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</si>
  <si>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</si>
  <si>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</si>
  <si>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</si>
  <si>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</si>
  <si>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</si>
  <si>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</si>
  <si>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</si>
  <si>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</si>
  <si>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</si>
  <si>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</si>
  <si>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</si>
  <si>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</si>
  <si>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</si>
  <si>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</si>
  <si>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</si>
  <si>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</si>
  <si>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</si>
  <si>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</si>
  <si>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</si>
  <si>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</si>
  <si>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</si>
  <si>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</si>
  <si>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</si>
  <si>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</si>
  <si>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</si>
  <si>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</si>
  <si>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</si>
  <si>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</si>
  <si>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</si>
  <si>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</si>
  <si>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</si>
  <si>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</si>
  <si>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</si>
  <si>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</si>
  <si>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</si>
  <si>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</si>
  <si>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</si>
  <si>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</si>
  <si>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</si>
  <si>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</si>
  <si>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</si>
  <si>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</si>
  <si>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</si>
  <si>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</si>
  <si>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</si>
  <si>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</si>
  <si>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</si>
  <si>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</si>
  <si>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</si>
  <si>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</si>
  <si>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</si>
  <si>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</si>
  <si>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</si>
  <si>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</si>
  <si>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</si>
  <si>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</si>
  <si>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</si>
  <si>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</si>
  <si>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</si>
  <si>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</si>
  <si>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</si>
  <si>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</si>
  <si>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</si>
  <si>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</si>
  <si>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</si>
  <si>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</si>
  <si>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</si>
  <si>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</si>
  <si>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</si>
  <si>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</si>
  <si>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</si>
  <si>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</si>
  <si>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</si>
  <si>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</si>
  <si>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</si>
  <si>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</si>
  <si>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</si>
  <si>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GIGABYTE B760M DS3H  DDR5 전용보드</t>
    <phoneticPr fontId="1" type="noConversion"/>
  </si>
  <si>
    <t>ASUS 지포스 RTX 3060 Ti O8G OC D6X 8GB</t>
    <phoneticPr fontId="1" type="noConversion"/>
  </si>
  <si>
    <t>삼성 PM9A1 M.2 NVMe 수입 (1TB)980PRO동급(AS보증기간차이)</t>
    <phoneticPr fontId="1" type="noConversion"/>
  </si>
  <si>
    <t xml:space="preserve">DAVEN D6 MESH 강화유리 (블랙) </t>
    <phoneticPr fontId="1" type="noConversion"/>
  </si>
  <si>
    <t>쿨러마스터 MWE 750 BRONZE</t>
    <phoneticPr fontId="1" type="noConversion"/>
  </si>
  <si>
    <t>삼성전자 DDR5-5600 (16GB)x2=32GB구성</t>
    <phoneticPr fontId="1" type="noConversion"/>
  </si>
  <si>
    <t>인텔 코어i5-12세대 12400F 6코어12쓰레드</t>
    <phoneticPr fontId="1" type="noConversion"/>
  </si>
  <si>
    <t>채널문의-배그12세대D5</t>
    <phoneticPr fontId="1" type="noConversion"/>
  </si>
  <si>
    <t>배그같은 게임은 6코어이상 활용 안해요(참고)</t>
    <phoneticPr fontId="1" type="noConversion"/>
  </si>
  <si>
    <t>지우샥 JF100 120MM 쿨러 RGB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</si>
</sst>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77</v>
      </c>
      <c r="D1" s="39"/>
      <c r="E1" s="110"/>
      <c r="F1" s="111"/>
      <c r="G1" s="111"/>
      <c r="H1" s="112"/>
    </row>
    <row r="2" spans="1:9" ht="22.5" customHeight="1">
      <c r="A2" s="15" t="s">
        <v>39</v>
      </c>
      <c r="B2" s="29"/>
      <c r="C2" s="40"/>
      <c r="D2" s="41"/>
      <c r="E2" s="113"/>
      <c r="F2" s="36"/>
      <c r="G2" s="36"/>
      <c r="H2" s="114"/>
    </row>
    <row r="3" spans="1:9" ht="22.5" customHeight="1">
      <c r="A3" s="15" t="s">
        <v>40</v>
      </c>
      <c r="B3" s="16">
        <f ca="1">TODAY()</f>
        <v>45143</v>
      </c>
      <c r="C3" s="15" t="s">
        <v>41</v>
      </c>
      <c r="D3" s="18"/>
      <c r="E3" s="113"/>
      <c r="F3" s="36"/>
      <c r="G3" s="36"/>
      <c r="H3" s="114"/>
    </row>
    <row r="4" spans="1:9" ht="22.5" customHeight="1">
      <c r="A4" s="14" t="s">
        <v>38</v>
      </c>
      <c r="B4" s="44"/>
      <c r="C4" s="44"/>
      <c r="D4" s="45"/>
      <c r="E4" s="115"/>
      <c r="F4" s="116"/>
      <c r="G4" s="116"/>
      <c r="H4" s="117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52</v>
      </c>
      <c r="B6" s="69"/>
      <c r="C6" s="121" t="s">
        <v>84</v>
      </c>
      <c r="D6" s="12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70"/>
      <c r="B7" s="71"/>
      <c r="C7" s="55" t="s">
        <v>87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70"/>
      <c r="B8" s="71"/>
      <c r="C8" s="123" t="s">
        <v>78</v>
      </c>
      <c r="D8" s="124"/>
      <c r="E8" s="3" t="s">
        <v>7</v>
      </c>
      <c r="F8" s="6">
        <v>175000</v>
      </c>
      <c r="G8" s="3">
        <v>1</v>
      </c>
      <c r="H8" s="6">
        <f t="shared" si="0"/>
        <v>175000</v>
      </c>
      <c r="I8" s="2"/>
    </row>
    <row r="9" spans="1:9" ht="37.5" customHeight="1">
      <c r="A9" s="70"/>
      <c r="B9" s="71"/>
      <c r="C9" s="55" t="s">
        <v>83</v>
      </c>
      <c r="D9" s="56"/>
      <c r="E9" s="3" t="s">
        <v>8</v>
      </c>
      <c r="F9" s="6">
        <v>51000</v>
      </c>
      <c r="G9" s="3">
        <v>2</v>
      </c>
      <c r="H9" s="6">
        <f t="shared" si="0"/>
        <v>102000</v>
      </c>
      <c r="I9" s="2"/>
    </row>
    <row r="10" spans="1:9" ht="24" customHeight="1">
      <c r="A10" s="70"/>
      <c r="B10" s="71"/>
      <c r="C10" s="55" t="s">
        <v>79</v>
      </c>
      <c r="D10" s="56"/>
      <c r="E10" s="3" t="s">
        <v>9</v>
      </c>
      <c r="F10" s="6">
        <v>545000</v>
      </c>
      <c r="G10" s="3">
        <v>1</v>
      </c>
      <c r="H10" s="6">
        <f t="shared" si="0"/>
        <v>545000</v>
      </c>
      <c r="I10" s="2"/>
    </row>
    <row r="11" spans="1:9" ht="24" customHeight="1">
      <c r="A11" s="70"/>
      <c r="B11" s="71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80</v>
      </c>
      <c r="D12" s="60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70"/>
      <c r="B13" s="71"/>
      <c r="C13" s="121" t="s">
        <v>86</v>
      </c>
      <c r="D13" s="12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81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0"/>
      <c r="B15" s="71"/>
      <c r="C15" s="49" t="s">
        <v>82</v>
      </c>
      <c r="D15" s="50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>
        <v>1</v>
      </c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1310000</v>
      </c>
      <c r="F20" s="63"/>
      <c r="G20" s="24">
        <v>1</v>
      </c>
      <c r="H20" s="120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1310000</v>
      </c>
      <c r="F21" s="63"/>
      <c r="G21" s="63"/>
      <c r="H21" s="120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0"/>
      <c r="I22" s="2"/>
    </row>
    <row r="23" spans="1:9" ht="17.25" customHeight="1">
      <c r="A23" s="74"/>
      <c r="B23" s="75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3" t="s">
        <v>75</v>
      </c>
      <c r="B25" s="94"/>
      <c r="C25" s="90"/>
      <c r="D25" s="50"/>
      <c r="E25" s="5"/>
      <c r="F25" s="6"/>
      <c r="G25" s="3"/>
      <c r="H25" s="6">
        <f>F25*G25</f>
        <v>0</v>
      </c>
      <c r="I25" s="2"/>
    </row>
    <row r="26" spans="1:9">
      <c r="A26" s="95"/>
      <c r="B26" s="96"/>
      <c r="C26" s="90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5"/>
      <c r="B27" s="96"/>
      <c r="C27" s="61"/>
      <c r="D27" s="62"/>
      <c r="E27" s="5"/>
      <c r="F27" s="6"/>
      <c r="G27" s="3"/>
      <c r="H27" s="6">
        <f t="shared" si="1"/>
        <v>0</v>
      </c>
      <c r="I27" s="2"/>
    </row>
    <row r="28" spans="1:9">
      <c r="A28" s="95"/>
      <c r="B28" s="96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5"/>
      <c r="B29" s="96"/>
      <c r="C29" s="61"/>
      <c r="D29" s="62"/>
      <c r="E29" s="5"/>
      <c r="F29" s="6"/>
      <c r="G29" s="3"/>
      <c r="H29" s="6">
        <f t="shared" si="1"/>
        <v>0</v>
      </c>
      <c r="I29" s="2"/>
    </row>
    <row r="30" spans="1:9">
      <c r="A30" s="95"/>
      <c r="B30" s="9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5"/>
      <c r="B31" s="96"/>
      <c r="C31" s="61"/>
      <c r="D31" s="62"/>
      <c r="E31" s="5"/>
      <c r="F31" s="6"/>
      <c r="G31" s="3"/>
      <c r="H31" s="6">
        <f t="shared" si="1"/>
        <v>0</v>
      </c>
      <c r="I31" s="2"/>
    </row>
    <row r="32" spans="1:9" hidden="1">
      <c r="A32" s="97"/>
      <c r="B32" s="9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99" t="s">
        <v>29</v>
      </c>
      <c r="B33" s="100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4">
        <f>SUM(H24:H32)</f>
        <v>0</v>
      </c>
      <c r="F33" s="65"/>
      <c r="G33" s="65"/>
      <c r="H33" s="118" t="s">
        <v>18</v>
      </c>
      <c r="I33" s="2"/>
    </row>
    <row r="34" spans="1:9" ht="14.25" customHeight="1">
      <c r="A34" s="101"/>
      <c r="B34" s="102"/>
      <c r="C34" s="86"/>
      <c r="D34" s="87"/>
      <c r="E34" s="66"/>
      <c r="F34" s="67"/>
      <c r="G34" s="67"/>
      <c r="H34" s="119"/>
      <c r="I34" s="2"/>
    </row>
    <row r="35" spans="1:9" ht="16.5" customHeight="1">
      <c r="A35" s="91" t="s">
        <v>32</v>
      </c>
      <c r="B35" s="92"/>
      <c r="C35" s="82" t="b">
        <f>IF(F37="카드+현금",Sheet3!C11,IF(F37="현금+카드",Sheet3!C4))</f>
        <v>0</v>
      </c>
      <c r="D35" s="83"/>
      <c r="E35" s="8" t="s">
        <v>4</v>
      </c>
      <c r="F35" s="127">
        <f>SUM(E21,E33)</f>
        <v>1310000</v>
      </c>
      <c r="G35" s="127"/>
      <c r="H35" s="9" t="s">
        <v>18</v>
      </c>
      <c r="I35" s="2"/>
    </row>
    <row r="36" spans="1:9" ht="16.5" customHeight="1">
      <c r="A36" s="91" t="s">
        <v>31</v>
      </c>
      <c r="B36" s="92"/>
      <c r="C36" s="80" t="b">
        <f>IF(F37="카드+현금",Sheet3!C9,IF(F37="현금+카드",Sheet3!C6))</f>
        <v>0</v>
      </c>
      <c r="D36" s="81"/>
      <c r="E36" s="8" t="s">
        <v>19</v>
      </c>
      <c r="F36" s="125">
        <f>F35*1.1-F35</f>
        <v>131000</v>
      </c>
      <c r="G36" s="126"/>
      <c r="H36" s="10"/>
      <c r="I36" s="2"/>
    </row>
    <row r="37" spans="1:9" ht="17.25" customHeight="1">
      <c r="A37" s="91" t="s">
        <v>27</v>
      </c>
      <c r="B37" s="92"/>
      <c r="C37" s="104"/>
      <c r="D37" s="105"/>
      <c r="E37" s="8" t="s">
        <v>26</v>
      </c>
      <c r="F37" s="78" t="s">
        <v>76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9" t="s">
        <v>28</v>
      </c>
      <c r="B38" s="100"/>
      <c r="C38" s="106">
        <f>SUM(C35:C36)-C37</f>
        <v>0</v>
      </c>
      <c r="D38" s="107"/>
      <c r="E38" s="21" t="s">
        <v>27</v>
      </c>
      <c r="F38" s="129"/>
      <c r="G38" s="130"/>
      <c r="H38" s="131"/>
      <c r="I38" s="2"/>
    </row>
    <row r="39" spans="1:9" ht="20.25" customHeight="1">
      <c r="A39" s="101"/>
      <c r="B39" s="102"/>
      <c r="C39" s="108"/>
      <c r="D39" s="109"/>
      <c r="E39" s="25" t="s">
        <v>20</v>
      </c>
      <c r="F39" s="128">
        <f>IF(F37="현금(이체X)",F35,IF(F37="웹결제",ROUND(Sheet2!B7,-4),IF(F37="이체 및 현금영수증",F35+F35*10%,IF(F37="이체 및 세금계산서",F35+F35*10%,IF(F37="이체 및 세금계산서",F35+F35*10%,)))))-F38</f>
        <v>1441000</v>
      </c>
      <c r="G39" s="12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3" t="s">
        <v>55</v>
      </c>
      <c r="F41" s="103"/>
      <c r="G41" s="103"/>
      <c r="H41" s="103"/>
      <c r="I41" s="2"/>
    </row>
    <row r="42" spans="1:9">
      <c r="A42" s="36"/>
      <c r="B42" s="36"/>
      <c r="C42" s="2"/>
      <c r="D42" s="2"/>
      <c r="E42" s="103"/>
      <c r="F42" s="103"/>
      <c r="G42" s="103"/>
      <c r="H42" s="103"/>
      <c r="I42" s="2"/>
    </row>
    <row r="43" spans="1:9"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1310000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891000.00000000012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1310000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1310000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1310000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2023-08-05T02:18:53Z</cp:lastPrinted>
  <dcterms:created xsi:type="dcterms:W3CDTF">2019-03-28T03:58:09Z</dcterms:created>
  <dcterms:modified xsi:type="dcterms:W3CDTF">2023-08-05T02:19:53Z</dcterms:modified>
</cp:coreProperties>
</file>