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96B47F2E-6C59-4F48-B3F3-D2E418E8DE25}" xr6:coauthVersionLast="47" xr6:coauthVersionMax="47" xr10:uidLastSave="{BB35E492-F77F-4A57-A9D7-11A8E092ED87}"/>
  <bookViews>
    <workbookView xWindow="33705" yWindow="390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C33" i="1"/>
  <c r="H39" i="1"/>
  <c r="H37" i="1"/>
  <c r="B3" i="1"/>
  <c r="H18" i="1" l="1"/>
  <c r="H19" i="1"/>
  <c r="H32" i="1" l="1"/>
  <c r="H7" i="1" l="1"/>
  <c r="H8" i="1"/>
  <c r="H9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<sst xmlns="http://schemas.openxmlformats.org/spreadsheetml/2006/main" count="106" uniqueCount="87">
  <si>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</si>
  <si>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</si>
  <si>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</si>
  <si>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</si>
  <si>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</si>
  <si>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</si>
  <si>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</si>
  <si>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</si>
  <si>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</si>
  <si>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</si>
  <si>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</si>
  <si>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</si>
  <si>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</si>
  <si>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</si>
  <si>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</si>
  <si>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</si>
  <si>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</si>
  <si>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</si>
  <si>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</si>
  <si>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</si>
  <si>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</si>
  <si>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</si>
  <si>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</si>
  <si>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</si>
  <si>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</si>
  <si>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</si>
  <si>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</si>
  <si>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</si>
  <si>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</si>
  <si>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</si>
  <si>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</si>
  <si>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</si>
  <si>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</si>
  <si>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</si>
  <si>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</si>
  <si>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</si>
  <si>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</si>
  <si>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</si>
  <si>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</si>
  <si>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</si>
  <si>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</si>
  <si>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</si>
  <si>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</si>
  <si>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</si>
  <si>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</si>
  <si>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</si>
  <si>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</si>
  <si>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</si>
  <si>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</si>
  <si>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</si>
  <si>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</si>
  <si>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</si>
  <si>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</si>
  <si>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</si>
  <si>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</si>
  <si>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</si>
  <si>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</si>
  <si>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</si>
  <si>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</si>
  <si>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</si>
  <si>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</si>
  <si>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</si>
  <si>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</si>
  <si>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</si>
  <si>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</si>
  <si>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</si>
  <si>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</si>
  <si>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</si>
  <si>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</si>
  <si>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</si>
  <si>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</si>
  <si>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</si>
  <si>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</si>
  <si>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</si>
  <si>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</si>
  <si>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조현영(어머님)기존업그레이드</t>
  </si>
  <si>
    <t>/</t>
    <phoneticPr fontId="1" type="noConversion"/>
  </si>
  <si>
    <t>노트북또는 데스크탑 메모리필요시 8GB확장</t>
    <phoneticPr fontId="1" type="noConversion"/>
  </si>
  <si>
    <t>삼성PC 512GB C드라이브 추가설치(기존껀D)</t>
    <phoneticPr fontId="1" type="noConversion"/>
  </si>
  <si>
    <t xml:space="preserve">노트북 C드라이브 확인후 256GB 설치 </t>
    <phoneticPr fontId="1" type="noConversion"/>
  </si>
  <si>
    <t>노트북점검</t>
    <phoneticPr fontId="1" type="noConversion"/>
  </si>
  <si>
    <t>노트북셋팅 및 업그레이드</t>
    <phoneticPr fontId="1" type="noConversion"/>
  </si>
  <si>
    <t>삼성PC팬티엄 빼고 i5로 변경(쇼핑몰엑셀작업용)</t>
    <phoneticPr fontId="1" type="noConversion"/>
  </si>
  <si>
    <t>외장그래픽 장착되어있음 GT700시리즈</t>
    <phoneticPr fontId="1" type="noConversion"/>
  </si>
  <si>
    <t>컴퓨터점검</t>
    <phoneticPr fontId="1" type="noConversion"/>
  </si>
  <si>
    <t>WD 2TB 외장하드 디스크</t>
    <phoneticPr fontId="1" type="noConversion"/>
  </si>
  <si>
    <t>외장하드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</si>
</sst>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48</v>
      </c>
      <c r="B1" s="19" t="s">
        <v>75</v>
      </c>
      <c r="C1" s="38" t="s">
        <v>74</v>
      </c>
      <c r="D1" s="39"/>
      <c r="E1" s="109"/>
      <c r="F1" s="110"/>
      <c r="G1" s="110"/>
      <c r="H1" s="111"/>
    </row>
    <row r="2" spans="1:9" ht="22.5" customHeight="1">
      <c r="A2" s="15" t="s">
        <v>37</v>
      </c>
      <c r="B2" s="29">
        <v>1062892503</v>
      </c>
      <c r="C2" s="40"/>
      <c r="D2" s="41"/>
      <c r="E2" s="112"/>
      <c r="F2" s="36"/>
      <c r="G2" s="36"/>
      <c r="H2" s="113"/>
    </row>
    <row r="3" spans="1:9" ht="22.5" customHeight="1">
      <c r="A3" s="15" t="s">
        <v>38</v>
      </c>
      <c r="B3" s="16">
        <f ca="1">TODAY()</f>
        <v>45139</v>
      </c>
      <c r="C3" s="15" t="s">
        <v>39</v>
      </c>
      <c r="D3" s="18"/>
      <c r="E3" s="112"/>
      <c r="F3" s="36"/>
      <c r="G3" s="36"/>
      <c r="H3" s="113"/>
    </row>
    <row r="4" spans="1:9" ht="22.5" customHeight="1">
      <c r="A4" s="14" t="s">
        <v>36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50</v>
      </c>
      <c r="B6" s="68"/>
      <c r="C6" s="55" t="s">
        <v>82</v>
      </c>
      <c r="D6" s="56"/>
      <c r="E6" s="3" t="s">
        <v>6</v>
      </c>
      <c r="F6" s="6">
        <v>35000</v>
      </c>
      <c r="G6" s="3">
        <v>1</v>
      </c>
      <c r="H6" s="6">
        <f>F6*G6</f>
        <v>35000</v>
      </c>
      <c r="I6" s="2"/>
    </row>
    <row r="7" spans="1:9" ht="24" customHeight="1">
      <c r="A7" s="69"/>
      <c r="B7" s="70"/>
      <c r="C7" s="55" t="s">
        <v>76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76</v>
      </c>
      <c r="D8" s="12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 t="s">
        <v>77</v>
      </c>
      <c r="D9" s="56"/>
      <c r="E9" s="3" t="s">
        <v>8</v>
      </c>
      <c r="F9" s="6">
        <v>40000</v>
      </c>
      <c r="G9" s="3"/>
      <c r="H9" s="6">
        <f t="shared" si="0"/>
        <v>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/>
      <c r="G10" s="3"/>
      <c r="H10" s="6">
        <f>F10*G10</f>
        <v>0</v>
      </c>
      <c r="I10" s="2"/>
    </row>
    <row r="11" spans="1:9" ht="24" customHeight="1">
      <c r="A11" s="69"/>
      <c r="B11" s="70"/>
      <c r="C11" s="57" t="s">
        <v>57</v>
      </c>
      <c r="D11" s="58"/>
      <c r="E11" s="3" t="s">
        <v>57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69"/>
      <c r="B13" s="70"/>
      <c r="C13" s="49" t="s">
        <v>79</v>
      </c>
      <c r="D13" s="50"/>
      <c r="E13" s="3" t="s">
        <v>10</v>
      </c>
      <c r="F13" s="6">
        <v>30000</v>
      </c>
      <c r="G13" s="3">
        <v>1</v>
      </c>
      <c r="H13" s="6">
        <f t="shared" si="0"/>
        <v>30000</v>
      </c>
      <c r="I13" s="2"/>
    </row>
    <row r="14" spans="1:9" ht="29.25" customHeight="1">
      <c r="A14" s="69"/>
      <c r="B14" s="70"/>
      <c r="C14" s="49" t="s">
        <v>76</v>
      </c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 t="s">
        <v>76</v>
      </c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 t="s">
        <v>81</v>
      </c>
      <c r="D16" s="52"/>
      <c r="E16" s="3" t="s">
        <v>80</v>
      </c>
      <c r="F16" s="6">
        <v>35000</v>
      </c>
      <c r="G16" s="3">
        <v>1</v>
      </c>
      <c r="H16" s="6">
        <f t="shared" si="0"/>
        <v>35000</v>
      </c>
      <c r="I16" s="2"/>
    </row>
    <row r="17" spans="1:9">
      <c r="A17" s="69"/>
      <c r="B17" s="70"/>
      <c r="C17" s="60" t="s">
        <v>56</v>
      </c>
      <c r="D17" s="61"/>
      <c r="E17" s="4" t="s">
        <v>84</v>
      </c>
      <c r="F17" s="7">
        <v>35000</v>
      </c>
      <c r="G17" s="4">
        <v>1</v>
      </c>
      <c r="H17" s="6">
        <f t="shared" si="0"/>
        <v>35000</v>
      </c>
      <c r="I17" s="2"/>
    </row>
    <row r="18" spans="1:9">
      <c r="A18" s="69"/>
      <c r="B18" s="70"/>
      <c r="C18" s="53" t="s">
        <v>47</v>
      </c>
      <c r="D18" s="54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49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51</v>
      </c>
      <c r="B20" s="72"/>
      <c r="C20" s="46" t="s">
        <v>14</v>
      </c>
      <c r="D20" s="46"/>
      <c r="E20" s="62">
        <f>SUM(H6:H19)</f>
        <v>180000</v>
      </c>
      <c r="F20" s="62"/>
      <c r="G20" s="24">
        <v>1</v>
      </c>
      <c r="H20" s="119" t="s">
        <v>16</v>
      </c>
      <c r="I20" s="2"/>
    </row>
    <row r="21" spans="1:9" ht="12.75" customHeight="1">
      <c r="A21" s="73"/>
      <c r="B21" s="74"/>
      <c r="C21" s="46"/>
      <c r="D21" s="46"/>
      <c r="E21" s="62">
        <f>E20*G20</f>
        <v>180000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19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85</v>
      </c>
      <c r="D24" s="50"/>
      <c r="E24" s="5" t="s">
        <v>86</v>
      </c>
      <c r="F24" s="6">
        <v>115000</v>
      </c>
      <c r="G24" s="3">
        <v>1</v>
      </c>
      <c r="H24" s="6">
        <f>F24*G24</f>
        <v>115000</v>
      </c>
      <c r="I24" s="2"/>
    </row>
    <row r="25" spans="1:9" ht="25.15" customHeight="1">
      <c r="A25" s="92" t="s">
        <v>72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27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115000</v>
      </c>
      <c r="F33" s="64"/>
      <c r="G33" s="64"/>
      <c r="H33" s="117" t="s">
        <v>16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30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295000</v>
      </c>
      <c r="G35" s="124"/>
      <c r="H35" s="9" t="s">
        <v>16</v>
      </c>
      <c r="I35" s="2"/>
    </row>
    <row r="36" spans="1:9" ht="16.5" customHeight="1">
      <c r="A36" s="90" t="s">
        <v>29</v>
      </c>
      <c r="B36" s="91"/>
      <c r="C36" s="79" t="b">
        <f>IF(F37="카드+현금",Sheet3!C9,IF(F37="현금+카드",Sheet3!C6))</f>
        <v>0</v>
      </c>
      <c r="D36" s="80"/>
      <c r="E36" s="8" t="s">
        <v>17</v>
      </c>
      <c r="F36" s="122">
        <f>F35*1.1-F35</f>
        <v>29500</v>
      </c>
      <c r="G36" s="123"/>
      <c r="H36" s="10"/>
      <c r="I36" s="2"/>
    </row>
    <row r="37" spans="1:9" ht="17.25" customHeight="1">
      <c r="A37" s="90" t="s">
        <v>25</v>
      </c>
      <c r="B37" s="91"/>
      <c r="C37" s="103"/>
      <c r="D37" s="104"/>
      <c r="E37" s="8" t="s">
        <v>24</v>
      </c>
      <c r="F37" s="77" t="s">
        <v>73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26</v>
      </c>
      <c r="B38" s="99"/>
      <c r="C38" s="105">
        <f>SUM(C35:C36)-C37</f>
        <v>0</v>
      </c>
      <c r="D38" s="106"/>
      <c r="E38" s="21" t="s">
        <v>25</v>
      </c>
      <c r="F38" s="126">
        <v>11500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18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313000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55</v>
      </c>
      <c r="G40" s="37"/>
      <c r="H40" s="27">
        <f>F39-(F36+F35)</f>
        <v>-11500</v>
      </c>
      <c r="I40" s="2"/>
    </row>
    <row r="41" spans="1:9" ht="16.5" customHeight="1">
      <c r="B41" s="35"/>
      <c r="C41" s="2"/>
      <c r="D41" s="2"/>
      <c r="E41" s="102" t="s">
        <v>52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67</v>
      </c>
      <c r="B3" s="36"/>
      <c r="C3" s="36"/>
      <c r="E3" t="s">
        <v>60</v>
      </c>
      <c r="F3">
        <f>Sheet1!F35</f>
        <v>295000</v>
      </c>
    </row>
    <row r="4" spans="1:7">
      <c r="A4" t="s">
        <v>66</v>
      </c>
      <c r="B4" s="30" t="s">
        <v>64</v>
      </c>
      <c r="C4" s="32">
        <v>500000</v>
      </c>
      <c r="D4" t="s">
        <v>61</v>
      </c>
    </row>
    <row r="5" spans="1:7">
      <c r="B5" t="s">
        <v>17</v>
      </c>
      <c r="C5">
        <v>1.1000000000000001</v>
      </c>
      <c r="D5" t="s">
        <v>62</v>
      </c>
    </row>
    <row r="6" spans="1:7">
      <c r="B6" t="s">
        <v>59</v>
      </c>
      <c r="C6" s="33">
        <f>(F3-C4)*C5</f>
        <v>-225500.00000000003</v>
      </c>
      <c r="D6" t="s">
        <v>63</v>
      </c>
    </row>
    <row r="8" spans="1:7">
      <c r="A8" s="36" t="s">
        <v>68</v>
      </c>
      <c r="B8" s="36"/>
      <c r="C8" s="36"/>
    </row>
    <row r="9" spans="1:7">
      <c r="A9" t="s">
        <v>66</v>
      </c>
      <c r="B9" s="31" t="s">
        <v>65</v>
      </c>
      <c r="C9" s="34"/>
      <c r="D9" t="s">
        <v>61</v>
      </c>
      <c r="G9" s="33">
        <f>((F3*C10)-C9)/C10</f>
        <v>295000</v>
      </c>
    </row>
    <row r="10" spans="1:7">
      <c r="B10" t="s">
        <v>17</v>
      </c>
      <c r="C10">
        <v>1.1000000000000001</v>
      </c>
      <c r="D10" t="s">
        <v>62</v>
      </c>
    </row>
    <row r="11" spans="1:7">
      <c r="B11" t="s">
        <v>58</v>
      </c>
      <c r="C11" s="33">
        <f>ROUND(G9,-3)</f>
        <v>295000</v>
      </c>
      <c r="D11" t="s">
        <v>63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20</v>
      </c>
      <c r="C1" t="s">
        <v>31</v>
      </c>
      <c r="D1" s="12" t="s">
        <v>33</v>
      </c>
      <c r="E1" s="12" t="s">
        <v>33</v>
      </c>
    </row>
    <row r="2" spans="1:5">
      <c r="A2" t="s">
        <v>53</v>
      </c>
      <c r="B2" t="s">
        <v>16</v>
      </c>
      <c r="C2" s="20" t="s">
        <v>71</v>
      </c>
      <c r="D2" t="s">
        <v>32</v>
      </c>
    </row>
    <row r="3" spans="1:5">
      <c r="A3" t="s">
        <v>22</v>
      </c>
      <c r="B3" t="s">
        <v>28</v>
      </c>
      <c r="C3" s="20" t="s">
        <v>70</v>
      </c>
      <c r="D3" s="13" t="s">
        <v>34</v>
      </c>
    </row>
    <row r="4" spans="1:5">
      <c r="A4" t="s">
        <v>23</v>
      </c>
      <c r="B4" s="11">
        <f>Sheet1!F35-(Sheet1!C35)</f>
        <v>295000</v>
      </c>
    </row>
    <row r="5" spans="1:5">
      <c r="A5" t="s">
        <v>69</v>
      </c>
      <c r="B5" s="11"/>
    </row>
    <row r="6" spans="1:5">
      <c r="A6" t="s">
        <v>35</v>
      </c>
    </row>
    <row r="7" spans="1:5">
      <c r="A7" t="s">
        <v>54</v>
      </c>
    </row>
    <row r="8" spans="1:5">
      <c r="A8" t="s">
        <v>15</v>
      </c>
      <c r="B8" s="11">
        <v>60000</v>
      </c>
    </row>
    <row r="9" spans="1:5">
      <c r="A9" t="s">
        <v>42</v>
      </c>
      <c r="B9" s="11">
        <v>70000</v>
      </c>
    </row>
    <row r="10" spans="1:5">
      <c r="A10" t="s">
        <v>40</v>
      </c>
      <c r="B10" s="11">
        <v>80000</v>
      </c>
    </row>
    <row r="11" spans="1:5">
      <c r="A11" t="s">
        <v>41</v>
      </c>
      <c r="B11" s="11">
        <v>100000</v>
      </c>
    </row>
    <row r="12" spans="1:5">
      <c r="A12" t="s">
        <v>44</v>
      </c>
      <c r="B12" s="11">
        <v>151200</v>
      </c>
    </row>
    <row r="13" spans="1:5">
      <c r="A13" t="s">
        <v>43</v>
      </c>
      <c r="B13" s="11">
        <v>188000</v>
      </c>
    </row>
    <row r="14" spans="1:5">
      <c r="A14" t="s">
        <v>45</v>
      </c>
      <c r="B14" s="11">
        <v>194290</v>
      </c>
    </row>
    <row r="15" spans="1:5">
      <c r="A15" t="s">
        <v>46</v>
      </c>
      <c r="B15" s="11">
        <v>359000</v>
      </c>
    </row>
    <row r="16" spans="1:5">
      <c r="A16" t="s">
        <v>47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2023-08-01T02:08:58Z</cp:lastPrinted>
  <dcterms:created xsi:type="dcterms:W3CDTF">2019-03-28T03:58:09Z</dcterms:created>
  <dcterms:modified xsi:type="dcterms:W3CDTF">2023-08-01T03:05:02Z</dcterms:modified>
</cp:coreProperties>
</file>