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A500A49C-F3BA-465F-B1B2-B3A3415826AC}" xr6:coauthVersionLast="47" xr6:coauthVersionMax="47" xr10:uidLastSave="{EA4D5E23-55C3-43E4-A401-026DD9E01CBD}"/>
  <bookViews>
    <workbookView xWindow="32430" yWindow="27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<sst xmlns="http://schemas.openxmlformats.org/spreadsheetml/2006/main" count="110" uniqueCount="94">
  <si>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</si>
  <si>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</si>
  <si>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</si>
  <si>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</si>
  <si>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</si>
  <si>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</si>
  <si>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</si>
  <si>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</si>
  <si>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</si>
  <si>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</si>
  <si>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</si>
  <si>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</si>
  <si>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</si>
  <si>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</si>
  <si>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</si>
  <si>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</si>
  <si>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</si>
  <si>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</si>
  <si>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</si>
  <si>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</si>
  <si>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</si>
  <si>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</si>
  <si>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</si>
  <si>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</si>
  <si>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</si>
  <si>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</si>
  <si>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</si>
  <si>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</si>
  <si>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</si>
  <si>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</si>
  <si>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</si>
  <si>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</si>
  <si>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</si>
  <si>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</si>
  <si>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</si>
  <si>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</si>
  <si>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</si>
  <si>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</si>
  <si>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</si>
  <si>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</si>
  <si>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</si>
  <si>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</si>
  <si>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</si>
  <si>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</si>
  <si>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</si>
  <si>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</si>
  <si>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</si>
  <si>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</si>
  <si>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</si>
  <si>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</si>
  <si>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</si>
  <si>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</si>
  <si>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</si>
  <si>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</si>
  <si>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</si>
  <si>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</si>
  <si>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</si>
  <si>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</si>
  <si>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</si>
  <si>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</si>
  <si>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</si>
  <si>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</si>
  <si>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</si>
  <si>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</si>
  <si>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</si>
  <si>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</si>
  <si>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</si>
  <si>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</si>
  <si>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</si>
  <si>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</si>
  <si>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</si>
  <si>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</si>
  <si>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</si>
  <si>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</si>
  <si>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</si>
  <si>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</si>
  <si>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</si>
  <si>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</si>
  <si>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인텔정품쿨러</t>
    <phoneticPr fontId="1" type="noConversion"/>
  </si>
  <si>
    <t xml:space="preserve">ASUS PRIME H610M-CS D4 </t>
    <phoneticPr fontId="1" type="noConversion"/>
  </si>
  <si>
    <t>삼성전자 DDR4-3200 (16GB)</t>
    <phoneticPr fontId="1" type="noConversion"/>
  </si>
  <si>
    <t>마이크로닉스 SG-400W 정격브랜드</t>
    <phoneticPr fontId="1" type="noConversion"/>
  </si>
  <si>
    <t>인텔 코어i3-12세대 12100 (엘더레이크) (정품)</t>
    <phoneticPr fontId="1" type="noConversion"/>
  </si>
  <si>
    <t>인텔 UHD 내장그래픽</t>
    <phoneticPr fontId="1" type="noConversion"/>
  </si>
  <si>
    <t xml:space="preserve"> WD Blue SN570 M.2 NVMe (1TB)일반대비 5배이상빠릅니다.</t>
    <phoneticPr fontId="1" type="noConversion"/>
  </si>
  <si>
    <t>라벤타 화이트 미니케이스</t>
    <phoneticPr fontId="1" type="noConversion"/>
  </si>
  <si>
    <t>세금계산서발행</t>
    <phoneticPr fontId="1" type="noConversion"/>
  </si>
  <si>
    <t>구교필님 지인 (화이트케이스)</t>
    <phoneticPr fontId="1" type="noConversion"/>
  </si>
  <si>
    <t>맥스틸 SB-100 사운드바</t>
    <phoneticPr fontId="1" type="noConversion"/>
  </si>
  <si>
    <t>스피커</t>
    <phoneticPr fontId="1" type="noConversion"/>
  </si>
  <si>
    <t>큐닉스 키보드</t>
    <phoneticPr fontId="1" type="noConversion"/>
  </si>
  <si>
    <t>장패드 서비스</t>
    <phoneticPr fontId="1" type="noConversion"/>
  </si>
  <si>
    <t>키보드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</si>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</sst>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12"/>
      <c r="F1" s="113"/>
      <c r="G1" s="113"/>
      <c r="H1" s="114"/>
    </row>
    <row r="2" spans="1:9" ht="22.5" customHeight="1">
      <c r="A2" s="15" t="s">
        <v>39</v>
      </c>
      <c r="B2" s="29">
        <v>1091290383</v>
      </c>
      <c r="C2" s="40"/>
      <c r="D2" s="41"/>
      <c r="E2" s="115"/>
      <c r="F2" s="36"/>
      <c r="G2" s="36"/>
      <c r="H2" s="116"/>
    </row>
    <row r="3" spans="1:9" ht="22.5" customHeight="1">
      <c r="A3" s="15" t="s">
        <v>40</v>
      </c>
      <c r="B3" s="16">
        <f ca="1">TODAY()</f>
        <v>45126</v>
      </c>
      <c r="C3" s="15" t="s">
        <v>41</v>
      </c>
      <c r="D3" s="18"/>
      <c r="E3" s="115"/>
      <c r="F3" s="36"/>
      <c r="G3" s="36"/>
      <c r="H3" s="116"/>
    </row>
    <row r="4" spans="1:9" ht="22.5" customHeight="1">
      <c r="A4" s="14" t="s">
        <v>38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5" t="s">
        <v>82</v>
      </c>
      <c r="D6" s="56"/>
      <c r="E6" s="3" t="s">
        <v>6</v>
      </c>
      <c r="F6" s="6">
        <v>167000</v>
      </c>
      <c r="G6" s="3">
        <v>1</v>
      </c>
      <c r="H6" s="6">
        <f>F6*G6</f>
        <v>167000</v>
      </c>
      <c r="I6" s="2"/>
    </row>
    <row r="7" spans="1:9" ht="24" customHeight="1">
      <c r="A7" s="70"/>
      <c r="B7" s="71"/>
      <c r="C7" s="55" t="s">
        <v>78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3" t="s">
        <v>79</v>
      </c>
      <c r="D8" s="12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0"/>
      <c r="B11" s="71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70"/>
      <c r="B13" s="71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0"/>
      <c r="B15" s="71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513000</v>
      </c>
      <c r="F20" s="63"/>
      <c r="G20" s="24">
        <v>1</v>
      </c>
      <c r="H20" s="122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513000</v>
      </c>
      <c r="F21" s="63"/>
      <c r="G21" s="63"/>
      <c r="H21" s="122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2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86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5" t="s">
        <v>75</v>
      </c>
      <c r="B25" s="96"/>
      <c r="C25" s="91" t="s">
        <v>88</v>
      </c>
      <c r="D25" s="92"/>
      <c r="E25" s="5" t="s">
        <v>89</v>
      </c>
      <c r="F25" s="6">
        <v>15000</v>
      </c>
      <c r="G25" s="3">
        <v>1</v>
      </c>
      <c r="H25" s="6">
        <f>F25*G25</f>
        <v>15000</v>
      </c>
      <c r="I25" s="2"/>
    </row>
    <row r="26" spans="1:9">
      <c r="A26" s="97"/>
      <c r="B26" s="98"/>
      <c r="C26" s="91" t="s">
        <v>90</v>
      </c>
      <c r="D26" s="92"/>
      <c r="E26" s="5" t="s">
        <v>92</v>
      </c>
      <c r="F26" s="6"/>
      <c r="G26" s="3">
        <v>1</v>
      </c>
      <c r="H26" s="6">
        <f t="shared" ref="H26:H32" si="1">F26*G26</f>
        <v>0</v>
      </c>
      <c r="I26" s="2"/>
    </row>
    <row r="27" spans="1:9">
      <c r="A27" s="97"/>
      <c r="B27" s="98"/>
      <c r="C27" s="61" t="s">
        <v>91</v>
      </c>
      <c r="D27" s="62"/>
      <c r="E27" s="5" t="s">
        <v>93</v>
      </c>
      <c r="F27" s="6"/>
      <c r="G27" s="3">
        <v>1</v>
      </c>
      <c r="H27" s="6">
        <f t="shared" si="1"/>
        <v>0</v>
      </c>
      <c r="I27" s="2"/>
    </row>
    <row r="28" spans="1:9">
      <c r="A28" s="97"/>
      <c r="B28" s="98"/>
      <c r="C28" s="78"/>
      <c r="D28" s="62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61"/>
      <c r="D29" s="62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61"/>
      <c r="D31" s="62"/>
      <c r="E31" s="5"/>
      <c r="F31" s="6"/>
      <c r="G31" s="3"/>
      <c r="H31" s="6">
        <f t="shared" si="1"/>
        <v>0</v>
      </c>
      <c r="I31" s="2"/>
    </row>
    <row r="32" spans="1:9" hidden="1">
      <c r="A32" s="99"/>
      <c r="B32" s="100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15000</v>
      </c>
      <c r="F33" s="65"/>
      <c r="G33" s="65"/>
      <c r="H33" s="120" t="s">
        <v>18</v>
      </c>
      <c r="I33" s="2"/>
    </row>
    <row r="34" spans="1:9" ht="14.25" customHeight="1">
      <c r="A34" s="103"/>
      <c r="B34" s="104"/>
      <c r="C34" s="87"/>
      <c r="D34" s="88"/>
      <c r="E34" s="66"/>
      <c r="F34" s="67"/>
      <c r="G34" s="67"/>
      <c r="H34" s="121"/>
      <c r="I34" s="2"/>
    </row>
    <row r="35" spans="1:9" ht="16.5" customHeight="1">
      <c r="A35" s="93" t="s">
        <v>32</v>
      </c>
      <c r="B35" s="94"/>
      <c r="C35" s="83" t="b">
        <f>IF(F37="카드+현금",Sheet3!C11,IF(F37="현금+카드",Sheet3!C4))</f>
        <v>0</v>
      </c>
      <c r="D35" s="84"/>
      <c r="E35" s="8" t="s">
        <v>4</v>
      </c>
      <c r="F35" s="127">
        <f>SUM(E21,E33)</f>
        <v>528000</v>
      </c>
      <c r="G35" s="127"/>
      <c r="H35" s="9" t="s">
        <v>18</v>
      </c>
      <c r="I35" s="2"/>
    </row>
    <row r="36" spans="1:9" ht="16.5" customHeight="1">
      <c r="A36" s="93" t="s">
        <v>31</v>
      </c>
      <c r="B36" s="94"/>
      <c r="C36" s="81" t="b">
        <f>IF(F37="카드+현금",Sheet3!C9,IF(F37="현금+카드",Sheet3!C6))</f>
        <v>0</v>
      </c>
      <c r="D36" s="82"/>
      <c r="E36" s="8" t="s">
        <v>19</v>
      </c>
      <c r="F36" s="125">
        <f>F35*1.1-F35</f>
        <v>52800</v>
      </c>
      <c r="G36" s="126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79" t="s">
        <v>76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1" t="s">
        <v>27</v>
      </c>
      <c r="F38" s="129">
        <v>15800</v>
      </c>
      <c r="G38" s="130"/>
      <c r="H38" s="131"/>
      <c r="I38" s="2"/>
    </row>
    <row r="39" spans="1:9" ht="20.25" customHeight="1">
      <c r="A39" s="103"/>
      <c r="B39" s="104"/>
      <c r="C39" s="110"/>
      <c r="D39" s="111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565000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-15800</v>
      </c>
      <c r="I40" s="2"/>
    </row>
    <row r="41" spans="1:9" ht="16.5" customHeight="1">
      <c r="B41" s="35"/>
      <c r="C41" s="2"/>
      <c r="D41" s="2"/>
      <c r="E41" s="105" t="s">
        <v>55</v>
      </c>
      <c r="F41" s="105"/>
      <c r="G41" s="105"/>
      <c r="H41" s="105"/>
      <c r="I41" s="2"/>
    </row>
    <row r="42" spans="1:9">
      <c r="A42" s="36"/>
      <c r="B42" s="36"/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528000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30800.000000000004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528000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528000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528000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2023-07-19T05:43:52Z</cp:lastPrinted>
  <dcterms:created xsi:type="dcterms:W3CDTF">2019-03-28T03:58:09Z</dcterms:created>
  <dcterms:modified xsi:type="dcterms:W3CDTF">2023-07-19T10:27:22Z</dcterms:modified>
</cp:coreProperties>
</file>