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2B4F95E9-9AD2-4513-99C4-3CA8330C5AB6}" xr6:coauthVersionLast="47" xr6:coauthVersionMax="47" xr10:uidLastSave="{CFB5E903-21DF-462B-94DF-6530D1382E60}"/>
  <bookViews>
    <workbookView xWindow="29190" yWindow="390" windowWidth="21600" windowHeight="149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<sst xmlns="http://schemas.openxmlformats.org/spreadsheetml/2006/main" count="115" uniqueCount="99">
  <si>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</si>
  <si>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</si>
  <si>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</si>
  <si>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</si>
  <si>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</si>
  <si>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</si>
  <si>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</si>
  <si>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</si>
  <si>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</si>
  <si>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</si>
  <si>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</si>
  <si>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</si>
  <si>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</si>
  <si>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</si>
  <si>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</si>
  <si>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</si>
  <si>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</si>
  <si>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</si>
  <si>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</si>
  <si>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</si>
  <si>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</si>
  <si>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</si>
  <si>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</si>
  <si>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</si>
  <si>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</si>
  <si>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</si>
  <si>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</si>
  <si>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</si>
  <si>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</si>
  <si>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</si>
  <si>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</si>
  <si>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</si>
  <si>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</si>
  <si>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</si>
  <si>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</si>
  <si>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</si>
  <si>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</si>
  <si>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</si>
  <si>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</si>
  <si>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</si>
  <si>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</si>
  <si>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</si>
  <si>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</si>
  <si>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</si>
  <si>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</si>
  <si>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</si>
  <si>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</si>
  <si>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</si>
  <si>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</si>
  <si>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</si>
  <si>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</si>
  <si>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</si>
  <si>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</si>
  <si>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</si>
  <si>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</si>
  <si>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</si>
  <si>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</si>
  <si>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</si>
  <si>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</si>
  <si>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</si>
  <si>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</si>
  <si>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</si>
  <si>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</si>
  <si>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</si>
  <si>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</si>
  <si>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</si>
  <si>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</si>
  <si>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</si>
  <si>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</si>
  <si>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</si>
  <si>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</si>
  <si>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</si>
  <si>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</si>
  <si>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</si>
  <si>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</si>
  <si>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</si>
  <si>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</si>
  <si>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</si>
  <si>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6코어 12쓰레드</t>
    <phoneticPr fontId="1" type="noConversion"/>
  </si>
  <si>
    <t xml:space="preserve">ASUS PRIME H610M-CS D4 </t>
    <phoneticPr fontId="1" type="noConversion"/>
  </si>
  <si>
    <t>삼성전자 DDR4-3200 (8GB) x2 =16GB구성</t>
    <phoneticPr fontId="1" type="noConversion"/>
  </si>
  <si>
    <t>Western Digital WD Blue SN570 M.2 NVMe (1TB) 일반대비 6배빠릅니다.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</si>
  <si>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</si>
  <si>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</si>
  <si>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PIXELART PA2761F IPS 리얼 165 게이밍 무결점</t>
    <phoneticPr fontId="1" type="noConversion"/>
  </si>
  <si>
    <t>모니터</t>
    <phoneticPr fontId="1" type="noConversion"/>
  </si>
  <si>
    <t>게이밍 장패드 서비스</t>
    <phoneticPr fontId="1" type="noConversion"/>
  </si>
  <si>
    <t>장패드</t>
    <phoneticPr fontId="1" type="noConversion"/>
  </si>
  <si>
    <t>게이밍 키보드 합본 셋트 RGB 서비스</t>
    <phoneticPr fontId="1" type="noConversion"/>
  </si>
  <si>
    <t>키보드셋트</t>
    <phoneticPr fontId="1" type="noConversion"/>
  </si>
  <si>
    <t>배송비</t>
    <phoneticPr fontId="1" type="noConversion"/>
  </si>
  <si>
    <t xml:space="preserve">엔비디아 지포스 GTX1660SUPER 6GB </t>
    <phoneticPr fontId="1" type="noConversion"/>
  </si>
  <si>
    <t xml:space="preserve">2023년 7월 17일 월요일 </t>
    <phoneticPr fontId="1" type="noConversion"/>
  </si>
  <si>
    <t>오후 4시이후 배송-  010 2823 9042 윤미순님</t>
    <phoneticPr fontId="1" type="noConversion"/>
  </si>
  <si>
    <t>박종수</t>
    <phoneticPr fontId="1" type="noConversion"/>
  </si>
  <si>
    <t>퀵 배송비 +설치비</t>
    <phoneticPr fontId="1" type="noConversion"/>
  </si>
  <si>
    <t>마이크로닉스 스웰로우 RGB로 변경</t>
    <phoneticPr fontId="1" type="noConversion"/>
  </si>
  <si>
    <t>완불 !!! 출발전미리연락꼭!!!</t>
    <phoneticPr fontId="1" type="noConversion"/>
  </si>
  <si>
    <t>추가배송비 서비스 10.000원지원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</si>
</sst>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38" t="s">
        <v>77</v>
      </c>
      <c r="D1" s="39"/>
      <c r="E1" s="111"/>
      <c r="F1" s="112"/>
      <c r="G1" s="112"/>
      <c r="H1" s="113"/>
    </row>
    <row r="2" spans="1:9" ht="22.5" customHeight="1">
      <c r="A2" s="15" t="s">
        <v>39</v>
      </c>
      <c r="B2" s="29">
        <v>1095772006</v>
      </c>
      <c r="C2" s="40"/>
      <c r="D2" s="41"/>
      <c r="E2" s="114"/>
      <c r="F2" s="36"/>
      <c r="G2" s="36"/>
      <c r="H2" s="115"/>
    </row>
    <row r="3" spans="1:9" ht="22.5" customHeight="1">
      <c r="A3" s="15" t="s">
        <v>40</v>
      </c>
      <c r="B3" s="16">
        <f ca="1">TODAY()</f>
        <v>45124</v>
      </c>
      <c r="C3" s="15" t="s">
        <v>41</v>
      </c>
      <c r="D3" s="18" t="s">
        <v>92</v>
      </c>
      <c r="E3" s="114"/>
      <c r="F3" s="36"/>
      <c r="G3" s="36"/>
      <c r="H3" s="115"/>
    </row>
    <row r="4" spans="1:9" ht="22.5" customHeight="1">
      <c r="A4" s="14" t="s">
        <v>38</v>
      </c>
      <c r="B4" s="44" t="s">
        <v>93</v>
      </c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70"/>
      <c r="B7" s="71"/>
      <c r="C7" s="55" t="s">
        <v>96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70"/>
      <c r="B8" s="71"/>
      <c r="C8" s="122" t="s">
        <v>79</v>
      </c>
      <c r="D8" s="123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91</v>
      </c>
      <c r="D10" s="56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70"/>
      <c r="B11" s="71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890000</v>
      </c>
      <c r="F20" s="63"/>
      <c r="G20" s="24">
        <v>1</v>
      </c>
      <c r="H20" s="121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890000</v>
      </c>
      <c r="F21" s="63"/>
      <c r="G21" s="63"/>
      <c r="H21" s="121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1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84</v>
      </c>
      <c r="D24" s="50"/>
      <c r="E24" s="5" t="s">
        <v>85</v>
      </c>
      <c r="F24" s="6">
        <v>208000</v>
      </c>
      <c r="G24" s="3">
        <v>1</v>
      </c>
      <c r="H24" s="6">
        <f>F24*G24</f>
        <v>208000</v>
      </c>
      <c r="I24" s="2"/>
    </row>
    <row r="25" spans="1:9" ht="25.15" customHeight="1">
      <c r="A25" s="94" t="s">
        <v>75</v>
      </c>
      <c r="B25" s="95"/>
      <c r="C25" s="91" t="s">
        <v>86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6"/>
      <c r="B26" s="97"/>
      <c r="C26" s="91" t="s">
        <v>88</v>
      </c>
      <c r="D26" s="50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6"/>
      <c r="B27" s="97"/>
      <c r="C27" s="61" t="s">
        <v>95</v>
      </c>
      <c r="D27" s="62"/>
      <c r="E27" s="5" t="s">
        <v>90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96"/>
      <c r="B28" s="97"/>
      <c r="C28" s="78" t="s">
        <v>98</v>
      </c>
      <c r="D28" s="62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61" t="s">
        <v>97</v>
      </c>
      <c r="D29" s="62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1"/>
      <c r="D30" s="62"/>
      <c r="E30" s="5"/>
      <c r="F30" s="6">
        <v>8000</v>
      </c>
      <c r="G30" s="3">
        <v>-1</v>
      </c>
      <c r="H30" s="6">
        <f t="shared" si="1"/>
        <v>-8000</v>
      </c>
      <c r="I30" s="2"/>
    </row>
    <row r="31" spans="1:9" ht="16.5" hidden="1" customHeight="1">
      <c r="A31" s="96"/>
      <c r="B31" s="97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8"/>
      <c r="B32" s="99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0" t="s">
        <v>29</v>
      </c>
      <c r="B33" s="101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220000</v>
      </c>
      <c r="F33" s="65"/>
      <c r="G33" s="65"/>
      <c r="H33" s="119" t="s">
        <v>18</v>
      </c>
      <c r="I33" s="2"/>
    </row>
    <row r="34" spans="1:9" ht="14.25" customHeight="1">
      <c r="A34" s="102"/>
      <c r="B34" s="103"/>
      <c r="C34" s="87"/>
      <c r="D34" s="88"/>
      <c r="E34" s="66"/>
      <c r="F34" s="67"/>
      <c r="G34" s="67"/>
      <c r="H34" s="120"/>
      <c r="I34" s="2"/>
    </row>
    <row r="35" spans="1:9" ht="16.5" customHeight="1">
      <c r="A35" s="92" t="s">
        <v>32</v>
      </c>
      <c r="B35" s="93"/>
      <c r="C35" s="83" t="b">
        <f>IF(F37="카드+현금",Sheet3!C11,IF(F37="현금+카드",Sheet3!C4))</f>
        <v>0</v>
      </c>
      <c r="D35" s="84"/>
      <c r="E35" s="8" t="s">
        <v>4</v>
      </c>
      <c r="F35" s="126">
        <f>SUM(E21,E33)</f>
        <v>1110000</v>
      </c>
      <c r="G35" s="126"/>
      <c r="H35" s="9" t="s">
        <v>18</v>
      </c>
      <c r="I35" s="2"/>
    </row>
    <row r="36" spans="1:9" ht="16.5" customHeight="1">
      <c r="A36" s="92" t="s">
        <v>31</v>
      </c>
      <c r="B36" s="93"/>
      <c r="C36" s="81" t="b">
        <f>IF(F37="카드+현금",Sheet3!C9,IF(F37="현금+카드",Sheet3!C6))</f>
        <v>0</v>
      </c>
      <c r="D36" s="82"/>
      <c r="E36" s="8" t="s">
        <v>19</v>
      </c>
      <c r="F36" s="124">
        <f>F35*1.1-F35</f>
        <v>111000</v>
      </c>
      <c r="G36" s="125"/>
      <c r="H36" s="10"/>
      <c r="I36" s="2"/>
    </row>
    <row r="37" spans="1:9" ht="17.25" customHeight="1">
      <c r="A37" s="92" t="s">
        <v>27</v>
      </c>
      <c r="B37" s="93"/>
      <c r="C37" s="105"/>
      <c r="D37" s="106"/>
      <c r="E37" s="8" t="s">
        <v>26</v>
      </c>
      <c r="F37" s="79" t="s">
        <v>76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0" t="s">
        <v>28</v>
      </c>
      <c r="B38" s="101"/>
      <c r="C38" s="107">
        <f>SUM(C35:C36)-C37</f>
        <v>0</v>
      </c>
      <c r="D38" s="108"/>
      <c r="E38" s="21" t="s">
        <v>27</v>
      </c>
      <c r="F38" s="128"/>
      <c r="G38" s="129"/>
      <c r="H38" s="130"/>
      <c r="I38" s="2"/>
    </row>
    <row r="39" spans="1:9" ht="20.25" customHeight="1">
      <c r="A39" s="102"/>
      <c r="B39" s="103"/>
      <c r="C39" s="109"/>
      <c r="D39" s="110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1221000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4" t="s">
        <v>55</v>
      </c>
      <c r="F41" s="104"/>
      <c r="G41" s="104"/>
      <c r="H41" s="104"/>
      <c r="I41" s="2"/>
    </row>
    <row r="42" spans="1:9">
      <c r="A42" s="36"/>
      <c r="B42" s="36"/>
      <c r="C42" s="2"/>
      <c r="D42" s="2"/>
      <c r="E42" s="104"/>
      <c r="F42" s="104"/>
      <c r="G42" s="104"/>
      <c r="H42" s="104"/>
      <c r="I42" s="2"/>
    </row>
    <row r="43" spans="1:9"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1110000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671000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1110000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1110000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2023-07-14T10:31:52Z</cp:lastPrinted>
  <dcterms:created xsi:type="dcterms:W3CDTF">2019-03-28T03:58:09Z</dcterms:created>
  <dcterms:modified xsi:type="dcterms:W3CDTF">2023-07-17T06:21:56Z</dcterms:modified>
</cp:coreProperties>
</file>