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4" documentId="8_{A85B25E6-B872-4E8A-A78F-A32E1F87F0A2}" xr6:coauthVersionLast="47" xr6:coauthVersionMax="47" xr10:uidLastSave="{2AFB9861-01E4-4AB2-B59F-FCFED2C8F806}"/>
  <bookViews>
    <workbookView xWindow="28680" yWindow="-186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<sst xmlns="http://schemas.openxmlformats.org/spreadsheetml/2006/main" count="113" uniqueCount="98">
  <si>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</si>
  <si>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</si>
  <si>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</si>
  <si>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</si>
  <si>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</si>
  <si>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</si>
  <si>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</si>
  <si>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</si>
  <si>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</si>
  <si>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</si>
  <si>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</si>
  <si>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</si>
  <si>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</si>
  <si>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</si>
  <si>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</si>
  <si>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</si>
  <si>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</si>
  <si>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</si>
  <si>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</si>
  <si>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</si>
  <si>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</si>
  <si>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</si>
  <si>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</si>
  <si>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</si>
  <si>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</si>
  <si>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</si>
  <si>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</si>
  <si>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</si>
  <si>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</si>
  <si>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</si>
  <si>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</si>
  <si>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</si>
  <si>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</si>
  <si>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</si>
  <si>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</si>
  <si>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</si>
  <si>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</si>
  <si>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</si>
  <si>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</si>
  <si>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</si>
  <si>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</si>
  <si>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</si>
  <si>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</si>
  <si>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</si>
  <si>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</si>
  <si>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</si>
  <si>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</si>
  <si>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</si>
  <si>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</si>
  <si>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</si>
  <si>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</si>
  <si>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</si>
  <si>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</si>
  <si>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</si>
  <si>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</si>
  <si>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</si>
  <si>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</si>
  <si>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</si>
  <si>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</si>
  <si>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</si>
  <si>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</si>
  <si>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</si>
  <si>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</si>
  <si>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</si>
  <si>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</si>
  <si>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</si>
  <si>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</si>
  <si>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</si>
  <si>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</si>
  <si>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</si>
  <si>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</si>
  <si>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</si>
  <si>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</si>
  <si>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</si>
  <si>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</si>
  <si>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</si>
  <si>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</si>
  <si>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</si>
  <si>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코어i5-13세대 13400F (랩터레이크) (정품)</t>
    <phoneticPr fontId="1" type="noConversion"/>
  </si>
  <si>
    <t>DEEPCOOL AG620</t>
    <phoneticPr fontId="1" type="noConversion"/>
  </si>
  <si>
    <t>GIGABYTE B760M DS3H 제이씨현</t>
    <phoneticPr fontId="1" type="noConversion"/>
  </si>
  <si>
    <t>삼성전자 DDR5-4800 (8GB)</t>
    <phoneticPr fontId="1" type="noConversion"/>
  </si>
  <si>
    <t>MSI 지포스 RTX 4060 Ti 벤투스 2X 블랙 OC D6 8GB</t>
    <phoneticPr fontId="1" type="noConversion"/>
  </si>
  <si>
    <t>Western Digital WD BLUE 5400/256M (WD20EZAZ, 2TB)</t>
    <phoneticPr fontId="1" type="noConversion"/>
  </si>
  <si>
    <t>삼성 PM9A1 M.2 NVMe 수입 (512GB)삼성 pro랑 동급 as보증차이 대리점정품5년 수입2년</t>
    <phoneticPr fontId="1" type="noConversion"/>
  </si>
  <si>
    <t>SuperFlower SF-700R12ST MEGA 80PLUS STANDARD 230V EU</t>
    <phoneticPr fontId="1" type="noConversion"/>
  </si>
  <si>
    <t>darkFlash DK360 MESH RGB 강화유리 (화이트)</t>
    <phoneticPr fontId="1" type="noConversion"/>
  </si>
  <si>
    <t>cat.6 3m 서비스</t>
    <phoneticPr fontId="1" type="noConversion"/>
  </si>
  <si>
    <t>마우스 로지텍 2세대 화이트 벌크</t>
    <phoneticPr fontId="1" type="noConversion"/>
  </si>
  <si>
    <t>택배서비스</t>
    <phoneticPr fontId="1" type="noConversion"/>
  </si>
  <si>
    <t>배송비</t>
    <phoneticPr fontId="1" type="noConversion"/>
  </si>
  <si>
    <t>마우스</t>
    <phoneticPr fontId="1" type="noConversion"/>
  </si>
  <si>
    <t>랜선</t>
    <phoneticPr fontId="1" type="noConversion"/>
  </si>
  <si>
    <t>게이밍 장패드 서비스</t>
    <phoneticPr fontId="1" type="noConversion"/>
  </si>
  <si>
    <t>장패드</t>
    <phoneticPr fontId="1" type="noConversion"/>
  </si>
  <si>
    <t>이광진 (전화문의)</t>
    <phoneticPr fontId="1" type="noConversion"/>
  </si>
  <si>
    <t>사운드바 v2 화이트 (비트웨이)</t>
    <phoneticPr fontId="1" type="noConversion"/>
  </si>
  <si>
    <t>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</si>
</sst>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E29" sqref="E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95</v>
      </c>
      <c r="C1" s="38" t="s">
        <v>77</v>
      </c>
      <c r="D1" s="39"/>
      <c r="E1" s="110"/>
      <c r="F1" s="111"/>
      <c r="G1" s="111"/>
      <c r="H1" s="112"/>
    </row>
    <row r="2" spans="1:9" ht="22.5" customHeight="1">
      <c r="A2" s="15" t="s">
        <v>39</v>
      </c>
      <c r="B2" s="29">
        <v>1099102308</v>
      </c>
      <c r="C2" s="40"/>
      <c r="D2" s="41"/>
      <c r="E2" s="113"/>
      <c r="F2" s="36"/>
      <c r="G2" s="36"/>
      <c r="H2" s="114"/>
    </row>
    <row r="3" spans="1:9" ht="22.5" customHeight="1">
      <c r="A3" s="15" t="s">
        <v>40</v>
      </c>
      <c r="B3" s="16">
        <f ca="1">TODAY()</f>
        <v>45109</v>
      </c>
      <c r="C3" s="15" t="s">
        <v>41</v>
      </c>
      <c r="D3" s="18"/>
      <c r="E3" s="113"/>
      <c r="F3" s="36"/>
      <c r="G3" s="36"/>
      <c r="H3" s="114"/>
    </row>
    <row r="4" spans="1:9" ht="22.5" customHeight="1">
      <c r="A4" s="14" t="s">
        <v>38</v>
      </c>
      <c r="B4" s="44"/>
      <c r="C4" s="44"/>
      <c r="D4" s="45"/>
      <c r="E4" s="115"/>
      <c r="F4" s="116"/>
      <c r="G4" s="116"/>
      <c r="H4" s="117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8" t="s">
        <v>52</v>
      </c>
      <c r="B6" s="69"/>
      <c r="C6" s="55" t="s">
        <v>78</v>
      </c>
      <c r="D6" s="56"/>
      <c r="E6" s="3" t="s">
        <v>6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70"/>
      <c r="B7" s="71"/>
      <c r="C7" s="55" t="s">
        <v>79</v>
      </c>
      <c r="D7" s="56"/>
      <c r="E7" s="22" t="s">
        <v>13</v>
      </c>
      <c r="F7" s="6">
        <v>51000</v>
      </c>
      <c r="G7" s="3">
        <v>1</v>
      </c>
      <c r="H7" s="6">
        <f t="shared" ref="H7:H19" si="0">F7*G7</f>
        <v>51000</v>
      </c>
      <c r="I7" s="2"/>
    </row>
    <row r="8" spans="1:9" ht="25.5" customHeight="1">
      <c r="A8" s="70"/>
      <c r="B8" s="71"/>
      <c r="C8" s="121" t="s">
        <v>80</v>
      </c>
      <c r="D8" s="122"/>
      <c r="E8" s="3" t="s">
        <v>7</v>
      </c>
      <c r="F8" s="6">
        <v>176000</v>
      </c>
      <c r="G8" s="3">
        <v>1</v>
      </c>
      <c r="H8" s="6">
        <f t="shared" si="0"/>
        <v>176000</v>
      </c>
      <c r="I8" s="2"/>
    </row>
    <row r="9" spans="1:9" ht="37.5" customHeight="1">
      <c r="A9" s="70"/>
      <c r="B9" s="71"/>
      <c r="C9" s="55" t="s">
        <v>81</v>
      </c>
      <c r="D9" s="56"/>
      <c r="E9" s="3" t="s">
        <v>8</v>
      </c>
      <c r="F9" s="6">
        <v>31000</v>
      </c>
      <c r="G9" s="3">
        <v>2</v>
      </c>
      <c r="H9" s="6">
        <f t="shared" si="0"/>
        <v>62000</v>
      </c>
      <c r="I9" s="2"/>
    </row>
    <row r="10" spans="1:9" ht="24" customHeight="1">
      <c r="A10" s="70"/>
      <c r="B10" s="71"/>
      <c r="C10" s="55" t="s">
        <v>82</v>
      </c>
      <c r="D10" s="56"/>
      <c r="E10" s="3" t="s">
        <v>9</v>
      </c>
      <c r="F10" s="6">
        <v>615000</v>
      </c>
      <c r="G10" s="3">
        <v>1</v>
      </c>
      <c r="H10" s="6">
        <f t="shared" si="0"/>
        <v>615000</v>
      </c>
      <c r="I10" s="2"/>
    </row>
    <row r="11" spans="1:9" ht="24" customHeight="1">
      <c r="A11" s="70"/>
      <c r="B11" s="71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84</v>
      </c>
      <c r="D12" s="60"/>
      <c r="E12" s="3" t="s">
        <v>10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70"/>
      <c r="B13" s="71"/>
      <c r="C13" s="49" t="s">
        <v>83</v>
      </c>
      <c r="D13" s="50"/>
      <c r="E13" s="3" t="s">
        <v>54</v>
      </c>
      <c r="F13" s="6">
        <v>71000</v>
      </c>
      <c r="G13" s="3">
        <v>1</v>
      </c>
      <c r="H13" s="6">
        <f t="shared" si="0"/>
        <v>71000</v>
      </c>
      <c r="I13" s="2"/>
    </row>
    <row r="14" spans="1:9" ht="29.25" customHeight="1">
      <c r="A14" s="70"/>
      <c r="B14" s="71"/>
      <c r="C14" s="49" t="s">
        <v>86</v>
      </c>
      <c r="D14" s="50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70"/>
      <c r="B15" s="71"/>
      <c r="C15" s="49" t="s">
        <v>85</v>
      </c>
      <c r="D15" s="50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70"/>
      <c r="B16" s="71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>
        <v>4000</v>
      </c>
      <c r="G19" s="4">
        <v>-1</v>
      </c>
      <c r="H19" s="6">
        <f t="shared" si="0"/>
        <v>-4000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1500000</v>
      </c>
      <c r="F20" s="63"/>
      <c r="G20" s="24">
        <v>1</v>
      </c>
      <c r="H20" s="120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1500000</v>
      </c>
      <c r="F21" s="63"/>
      <c r="G21" s="63"/>
      <c r="H21" s="120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0"/>
      <c r="I22" s="2"/>
    </row>
    <row r="23" spans="1:9" ht="17.25" customHeight="1">
      <c r="A23" s="74"/>
      <c r="B23" s="75"/>
      <c r="C23" s="88" t="s">
        <v>21</v>
      </c>
      <c r="D23" s="89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 t="s">
        <v>87</v>
      </c>
      <c r="D24" s="50"/>
      <c r="E24" s="5" t="s">
        <v>92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3" t="s">
        <v>75</v>
      </c>
      <c r="B25" s="94"/>
      <c r="C25" s="90" t="s">
        <v>88</v>
      </c>
      <c r="D25" s="50"/>
      <c r="E25" s="5" t="s">
        <v>91</v>
      </c>
      <c r="F25" s="6">
        <v>25000</v>
      </c>
      <c r="G25" s="3">
        <v>1</v>
      </c>
      <c r="H25" s="6">
        <f>F25*G25</f>
        <v>25000</v>
      </c>
      <c r="I25" s="2"/>
    </row>
    <row r="26" spans="1:9">
      <c r="A26" s="95"/>
      <c r="B26" s="96"/>
      <c r="C26" s="90" t="s">
        <v>89</v>
      </c>
      <c r="D26" s="50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5"/>
      <c r="B27" s="96"/>
      <c r="C27" s="61" t="s">
        <v>93</v>
      </c>
      <c r="D27" s="62"/>
      <c r="E27" s="5" t="s">
        <v>94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5"/>
      <c r="B28" s="96"/>
      <c r="C28" s="61" t="s">
        <v>96</v>
      </c>
      <c r="D28" s="43"/>
      <c r="E28" s="5" t="s">
        <v>97</v>
      </c>
      <c r="F28" s="6">
        <v>15000</v>
      </c>
      <c r="G28" s="3">
        <v>1</v>
      </c>
      <c r="H28" s="6">
        <f t="shared" si="1"/>
        <v>15000</v>
      </c>
      <c r="I28" s="2"/>
    </row>
    <row r="29" spans="1:9">
      <c r="A29" s="95"/>
      <c r="B29" s="96"/>
      <c r="C29" s="61"/>
      <c r="D29" s="62"/>
      <c r="E29" s="5"/>
      <c r="F29" s="6"/>
      <c r="G29" s="3"/>
      <c r="H29" s="6">
        <f t="shared" si="1"/>
        <v>0</v>
      </c>
      <c r="I29" s="2"/>
    </row>
    <row r="30" spans="1:9">
      <c r="A30" s="95"/>
      <c r="B30" s="96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5"/>
      <c r="B31" s="96"/>
      <c r="C31" s="61"/>
      <c r="D31" s="62"/>
      <c r="E31" s="5"/>
      <c r="F31" s="6"/>
      <c r="G31" s="3"/>
      <c r="H31" s="6">
        <f t="shared" si="1"/>
        <v>0</v>
      </c>
      <c r="I31" s="2"/>
    </row>
    <row r="32" spans="1:9" hidden="1">
      <c r="A32" s="97"/>
      <c r="B32" s="98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99" t="s">
        <v>29</v>
      </c>
      <c r="B33" s="100"/>
      <c r="C33" s="84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5"/>
      <c r="E33" s="64">
        <f>SUM(H24:H32)</f>
        <v>40000</v>
      </c>
      <c r="F33" s="65"/>
      <c r="G33" s="65"/>
      <c r="H33" s="118" t="s">
        <v>18</v>
      </c>
      <c r="I33" s="2"/>
    </row>
    <row r="34" spans="1:9" ht="14.25" customHeight="1">
      <c r="A34" s="101"/>
      <c r="B34" s="102"/>
      <c r="C34" s="86"/>
      <c r="D34" s="87"/>
      <c r="E34" s="66"/>
      <c r="F34" s="67"/>
      <c r="G34" s="67"/>
      <c r="H34" s="119"/>
      <c r="I34" s="2"/>
    </row>
    <row r="35" spans="1:9" ht="16.5" customHeight="1">
      <c r="A35" s="91" t="s">
        <v>32</v>
      </c>
      <c r="B35" s="92"/>
      <c r="C35" s="82" t="b">
        <f>IF(F37="카드+현금",Sheet3!C11,IF(F37="현금+카드",Sheet3!C4))</f>
        <v>0</v>
      </c>
      <c r="D35" s="83"/>
      <c r="E35" s="8" t="s">
        <v>4</v>
      </c>
      <c r="F35" s="125">
        <f>SUM(E21,E33)</f>
        <v>1540000</v>
      </c>
      <c r="G35" s="125"/>
      <c r="H35" s="9" t="s">
        <v>18</v>
      </c>
      <c r="I35" s="2"/>
    </row>
    <row r="36" spans="1:9" ht="16.5" customHeight="1">
      <c r="A36" s="91" t="s">
        <v>31</v>
      </c>
      <c r="B36" s="92"/>
      <c r="C36" s="80" t="b">
        <f>IF(F37="카드+현금",Sheet3!C9,IF(F37="현금+카드",Sheet3!C6))</f>
        <v>0</v>
      </c>
      <c r="D36" s="81"/>
      <c r="E36" s="8" t="s">
        <v>19</v>
      </c>
      <c r="F36" s="123">
        <f>F35*1.1-F35</f>
        <v>154000.00000000023</v>
      </c>
      <c r="G36" s="124"/>
      <c r="H36" s="10"/>
      <c r="I36" s="2"/>
    </row>
    <row r="37" spans="1:9" ht="17.25" customHeight="1">
      <c r="A37" s="91" t="s">
        <v>27</v>
      </c>
      <c r="B37" s="92"/>
      <c r="C37" s="104"/>
      <c r="D37" s="105"/>
      <c r="E37" s="8" t="s">
        <v>26</v>
      </c>
      <c r="F37" s="78" t="s">
        <v>76</v>
      </c>
      <c r="G37" s="79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9" t="s">
        <v>28</v>
      </c>
      <c r="B38" s="100"/>
      <c r="C38" s="106">
        <f>SUM(C35:C36)-C37</f>
        <v>0</v>
      </c>
      <c r="D38" s="107"/>
      <c r="E38" s="21" t="s">
        <v>27</v>
      </c>
      <c r="F38" s="127"/>
      <c r="G38" s="128"/>
      <c r="H38" s="129"/>
      <c r="I38" s="2"/>
    </row>
    <row r="39" spans="1:9" ht="20.25" customHeight="1">
      <c r="A39" s="101"/>
      <c r="B39" s="102"/>
      <c r="C39" s="108"/>
      <c r="D39" s="109"/>
      <c r="E39" s="25" t="s">
        <v>20</v>
      </c>
      <c r="F39" s="126">
        <f>IF(F37="현금(이체X)",F35,IF(F37="웹결제",ROUND(Sheet2!B7,-4),IF(F37="이체 및 현금영수증",F35+F35*10%,IF(F37="이체 및 세금계산서",F35+F35*10%,IF(F37="이체 및 세금계산서",F35+F35*10%,)))))-F38</f>
        <v>1694000</v>
      </c>
      <c r="G39" s="126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3" t="s">
        <v>55</v>
      </c>
      <c r="F41" s="103"/>
      <c r="G41" s="103"/>
      <c r="H41" s="103"/>
      <c r="I41" s="2"/>
    </row>
    <row r="42" spans="1:9">
      <c r="A42" s="36"/>
      <c r="B42" s="36"/>
      <c r="C42" s="2"/>
      <c r="D42" s="2"/>
      <c r="E42" s="103"/>
      <c r="F42" s="103"/>
      <c r="G42" s="103"/>
      <c r="H42" s="103"/>
      <c r="I42" s="2"/>
    </row>
    <row r="43" spans="1:9">
      <c r="C43" s="2"/>
      <c r="D43" s="2"/>
      <c r="E43" s="103"/>
      <c r="F43" s="103"/>
      <c r="G43" s="103"/>
      <c r="H43" s="103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1540000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1144000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1540000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1540000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1540000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2023-07-02T06:55:58Z</cp:lastPrinted>
  <dcterms:created xsi:type="dcterms:W3CDTF">2019-03-28T03:58:09Z</dcterms:created>
  <dcterms:modified xsi:type="dcterms:W3CDTF">2023-07-02T09:56:55Z</dcterms:modified>
</cp:coreProperties>
</file>