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9124AB5C-E9F1-4034-A9CB-F623835B9BF1}" xr6:coauthVersionLast="47" xr6:coauthVersionMax="47" xr10:uidLastSave="{DA161143-B878-4AD4-A5CB-91033659137C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<sst xmlns="http://schemas.openxmlformats.org/spreadsheetml/2006/main" count="107" uniqueCount="89">
  <si>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</si>
  <si>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</si>
  <si>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</si>
  <si>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</si>
  <si>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</si>
  <si>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</si>
  <si>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</si>
  <si>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</si>
  <si>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</si>
  <si>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</si>
  <si>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</si>
  <si>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</si>
  <si>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</si>
  <si>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</si>
  <si>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</si>
  <si>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</si>
  <si>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</si>
  <si>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</si>
  <si>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</si>
  <si>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</si>
  <si>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</si>
  <si>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</si>
  <si>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</si>
  <si>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</si>
  <si>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</si>
  <si>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</si>
  <si>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</si>
  <si>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</si>
  <si>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</si>
  <si>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</si>
  <si>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</si>
  <si>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</si>
  <si>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</si>
  <si>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</si>
  <si>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</si>
  <si>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</si>
  <si>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</si>
  <si>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</si>
  <si>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</si>
  <si>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</si>
  <si>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</si>
  <si>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</si>
  <si>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</si>
  <si>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</si>
  <si>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</si>
  <si>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</si>
  <si>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</si>
  <si>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</si>
  <si>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</si>
  <si>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</si>
  <si>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</si>
  <si>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</si>
  <si>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</si>
  <si>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</si>
  <si>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</si>
  <si>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</si>
  <si>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</si>
  <si>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</si>
  <si>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</si>
  <si>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</si>
  <si>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</si>
  <si>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</si>
  <si>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</si>
  <si>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</si>
  <si>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</si>
  <si>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</si>
  <si>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</si>
  <si>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</si>
  <si>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</si>
  <si>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</si>
  <si>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</si>
  <si>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</si>
  <si>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</si>
  <si>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</si>
  <si>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hp중고pc (전화문의)</t>
    <phoneticPr fontId="1" type="noConversion"/>
  </si>
  <si>
    <t>중소기업 24 모니터 새상품</t>
    <phoneticPr fontId="1" type="noConversion"/>
  </si>
  <si>
    <t>모니터</t>
    <phoneticPr fontId="1" type="noConversion"/>
  </si>
  <si>
    <t>HP 슬림 PC 중고 3개월보증</t>
    <phoneticPr fontId="1" type="noConversion"/>
  </si>
  <si>
    <t>컴퓨터</t>
    <phoneticPr fontId="1" type="noConversion"/>
  </si>
  <si>
    <t>삼성 4GB+4GB =8GB</t>
    <phoneticPr fontId="1" type="noConversion"/>
  </si>
  <si>
    <t>SSD 256 GB 새상품 AS3년보증</t>
    <phoneticPr fontId="1" type="noConversion"/>
  </si>
  <si>
    <t>메모리</t>
    <phoneticPr fontId="1" type="noConversion"/>
  </si>
  <si>
    <t>사무용 합본 키보드마우스셋트 서비스</t>
    <phoneticPr fontId="1" type="noConversion"/>
  </si>
  <si>
    <t>키보드</t>
    <phoneticPr fontId="1" type="noConversion"/>
  </si>
  <si>
    <t>RGB 고급케이블 2m 서비스</t>
    <phoneticPr fontId="1" type="noConversion"/>
  </si>
  <si>
    <t>케이블</t>
    <phoneticPr fontId="1" type="noConversion"/>
  </si>
  <si>
    <t xml:space="preserve">OKM-RGB게이밍 키보드 </t>
    <phoneticPr fontId="1" type="noConversion"/>
  </si>
  <si>
    <t>마우스패드</t>
    <phoneticPr fontId="1" type="noConversion"/>
  </si>
  <si>
    <t>케이블배송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</si>
</sst>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8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74</v>
      </c>
      <c r="C1" s="113"/>
      <c r="D1" s="114"/>
      <c r="E1" s="47"/>
      <c r="F1" s="48"/>
      <c r="G1" s="48"/>
      <c r="H1" s="49"/>
    </row>
    <row r="2" spans="1:9" ht="22.5" customHeight="1">
      <c r="A2" s="15" t="s">
        <v>37</v>
      </c>
      <c r="B2" s="29">
        <v>1063340987</v>
      </c>
      <c r="C2" s="115"/>
      <c r="D2" s="116"/>
      <c r="E2" s="50"/>
      <c r="F2" s="51"/>
      <c r="G2" s="51"/>
      <c r="H2" s="52"/>
    </row>
    <row r="3" spans="1:9" ht="22.5" customHeight="1">
      <c r="A3" s="15" t="s">
        <v>38</v>
      </c>
      <c r="B3" s="16">
        <f ca="1">TODAY()</f>
        <v>45102</v>
      </c>
      <c r="C3" s="15" t="s">
        <v>39</v>
      </c>
      <c r="D3" s="18"/>
      <c r="E3" s="50"/>
      <c r="F3" s="51"/>
      <c r="G3" s="51"/>
      <c r="H3" s="52"/>
    </row>
    <row r="4" spans="1:9" ht="22.5" customHeight="1">
      <c r="A4" s="14" t="s">
        <v>36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50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/>
      <c r="D7" s="62"/>
      <c r="E7" s="22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58</v>
      </c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88</v>
      </c>
      <c r="D15" s="93"/>
      <c r="E15" s="3"/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4"/>
      <c r="B16" s="105"/>
      <c r="C16" s="122" t="s">
        <v>87</v>
      </c>
      <c r="D16" s="123"/>
      <c r="E16" s="3" t="s">
        <v>87</v>
      </c>
      <c r="F16" s="6">
        <v>0</v>
      </c>
      <c r="G16" s="3">
        <v>4</v>
      </c>
      <c r="H16" s="6">
        <f t="shared" si="0"/>
        <v>0</v>
      </c>
      <c r="I16" s="2"/>
    </row>
    <row r="17" spans="1:9">
      <c r="A17" s="104"/>
      <c r="B17" s="105"/>
      <c r="C17" s="95" t="s">
        <v>57</v>
      </c>
      <c r="D17" s="96"/>
      <c r="E17" s="4" t="s">
        <v>13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47</v>
      </c>
      <c r="D18" s="125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51</v>
      </c>
      <c r="B20" s="107"/>
      <c r="C20" s="119" t="s">
        <v>14</v>
      </c>
      <c r="D20" s="119"/>
      <c r="E20" s="97">
        <f>SUM(H6:H19)</f>
        <v>0</v>
      </c>
      <c r="F20" s="97"/>
      <c r="G20" s="24">
        <v>1</v>
      </c>
      <c r="H20" s="58" t="s">
        <v>16</v>
      </c>
      <c r="I20" s="2"/>
    </row>
    <row r="21" spans="1:9" ht="12.75" customHeight="1">
      <c r="A21" s="108"/>
      <c r="B21" s="109"/>
      <c r="C21" s="119"/>
      <c r="D21" s="119"/>
      <c r="E21" s="97">
        <f>E20*G20</f>
        <v>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19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75</v>
      </c>
      <c r="D24" s="93"/>
      <c r="E24" s="5" t="s">
        <v>76</v>
      </c>
      <c r="F24" s="6">
        <v>100000</v>
      </c>
      <c r="G24" s="3">
        <v>4</v>
      </c>
      <c r="H24" s="6">
        <f>F24*G24</f>
        <v>400000</v>
      </c>
      <c r="I24" s="2"/>
    </row>
    <row r="25" spans="1:9" ht="25.15" customHeight="1">
      <c r="A25" s="74"/>
      <c r="B25" s="75"/>
      <c r="C25" s="94" t="s">
        <v>77</v>
      </c>
      <c r="D25" s="93"/>
      <c r="E25" s="5" t="s">
        <v>78</v>
      </c>
      <c r="F25" s="6">
        <v>250000</v>
      </c>
      <c r="G25" s="3">
        <v>2</v>
      </c>
      <c r="H25" s="6">
        <f>F25*G25</f>
        <v>500000</v>
      </c>
      <c r="I25" s="2"/>
    </row>
    <row r="26" spans="1:9">
      <c r="A26" s="76"/>
      <c r="B26" s="77"/>
      <c r="C26" s="94" t="s">
        <v>79</v>
      </c>
      <c r="D26" s="93"/>
      <c r="E26" s="5" t="s">
        <v>81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80</v>
      </c>
      <c r="D27" s="96"/>
      <c r="E27" s="5" t="s">
        <v>10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29" t="s">
        <v>82</v>
      </c>
      <c r="D28" s="96"/>
      <c r="E28" s="5" t="s">
        <v>83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95" t="s">
        <v>84</v>
      </c>
      <c r="D29" s="96"/>
      <c r="E29" s="5" t="s">
        <v>85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76"/>
      <c r="B30" s="77"/>
      <c r="C30" s="95" t="s">
        <v>86</v>
      </c>
      <c r="D30" s="96"/>
      <c r="E30" s="5" t="s">
        <v>83</v>
      </c>
      <c r="F30" s="6">
        <v>0</v>
      </c>
      <c r="G30" s="3">
        <v>2</v>
      </c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27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900000</v>
      </c>
      <c r="F33" s="99"/>
      <c r="G33" s="99"/>
      <c r="H33" s="56" t="s">
        <v>16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30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900000</v>
      </c>
      <c r="G35" s="67"/>
      <c r="H35" s="9" t="s">
        <v>16</v>
      </c>
      <c r="I35" s="2"/>
    </row>
    <row r="36" spans="1:9" ht="16.5" customHeight="1">
      <c r="A36" s="72" t="s">
        <v>29</v>
      </c>
      <c r="B36" s="73"/>
      <c r="C36" s="82" t="b">
        <f>IF(F37="카드+현금",Sheet3!C9,IF(F37="현금+카드",Sheet3!C6))</f>
        <v>0</v>
      </c>
      <c r="D36" s="83"/>
      <c r="E36" s="8" t="s">
        <v>17</v>
      </c>
      <c r="F36" s="65">
        <f>F35*1.1-F35</f>
        <v>90000.000000000116</v>
      </c>
      <c r="G36" s="66"/>
      <c r="H36" s="10"/>
      <c r="I36" s="2"/>
    </row>
    <row r="37" spans="1:9" ht="17.25" customHeight="1">
      <c r="A37" s="72" t="s">
        <v>25</v>
      </c>
      <c r="B37" s="73"/>
      <c r="C37" s="41"/>
      <c r="D37" s="42"/>
      <c r="E37" s="8" t="s">
        <v>24</v>
      </c>
      <c r="F37" s="80" t="s">
        <v>73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26</v>
      </c>
      <c r="B38" s="38"/>
      <c r="C38" s="43">
        <f>SUM(C35:C36)-C37</f>
        <v>0</v>
      </c>
      <c r="D38" s="44"/>
      <c r="E38" s="21" t="s">
        <v>25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18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53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900000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17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440000.00000000006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900000</v>
      </c>
    </row>
    <row r="10" spans="1:7">
      <c r="B10" t="s">
        <v>17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900000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54</v>
      </c>
      <c r="B2" t="s">
        <v>16</v>
      </c>
      <c r="C2" s="20" t="s">
        <v>72</v>
      </c>
      <c r="D2" t="s">
        <v>32</v>
      </c>
    </row>
    <row r="3" spans="1:5">
      <c r="A3" t="s">
        <v>22</v>
      </c>
      <c r="B3" t="s">
        <v>28</v>
      </c>
      <c r="C3" s="20" t="s">
        <v>71</v>
      </c>
      <c r="D3" s="13" t="s">
        <v>34</v>
      </c>
    </row>
    <row r="4" spans="1:5">
      <c r="A4" t="s">
        <v>23</v>
      </c>
      <c r="B4" s="11">
        <f>Sheet1!F35-(Sheet1!C35)</f>
        <v>900000</v>
      </c>
    </row>
    <row r="5" spans="1:5">
      <c r="A5" t="s">
        <v>70</v>
      </c>
      <c r="B5" s="11"/>
    </row>
    <row r="6" spans="1:5">
      <c r="A6" t="s">
        <v>35</v>
      </c>
    </row>
    <row r="7" spans="1:5">
      <c r="A7" t="s">
        <v>55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2023-06-25T05:24:06Z</cp:lastPrinted>
  <dcterms:created xsi:type="dcterms:W3CDTF">2019-03-28T03:58:09Z</dcterms:created>
  <dcterms:modified xsi:type="dcterms:W3CDTF">2023-06-25T07:46:40Z</dcterms:modified>
</cp:coreProperties>
</file>