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C0855F-DA8C-4722-8C43-41564B1BE6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<sst xmlns="http://schemas.openxmlformats.org/spreadsheetml/2006/main" count="104" uniqueCount="89">
  <si>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</si>
  <si>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</si>
  <si>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</si>
  <si>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</si>
  <si>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</si>
  <si>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</si>
  <si>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</si>
  <si>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</si>
  <si>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</si>
  <si>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</si>
  <si>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</si>
  <si>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</si>
  <si>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</si>
  <si>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</si>
  <si>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</si>
  <si>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</si>
  <si>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</si>
  <si>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</si>
  <si>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</si>
  <si>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</si>
  <si>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</si>
  <si>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</si>
  <si>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</si>
  <si>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</si>
  <si>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</si>
  <si>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</si>
  <si>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</si>
  <si>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</si>
  <si>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</si>
  <si>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</si>
  <si>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</si>
  <si>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</si>
  <si>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</si>
  <si>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</si>
  <si>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</si>
  <si>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</si>
  <si>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</si>
  <si>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</si>
  <si>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</si>
  <si>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</si>
  <si>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</si>
  <si>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</si>
  <si>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</si>
  <si>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</si>
  <si>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</si>
  <si>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</si>
  <si>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</si>
  <si>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</si>
  <si>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</si>
  <si>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</si>
  <si>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</si>
  <si>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</si>
  <si>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</si>
  <si>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</si>
  <si>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</si>
  <si>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</si>
  <si>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</si>
  <si>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</si>
  <si>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</si>
  <si>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</si>
  <si>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</si>
  <si>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</si>
  <si>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</si>
  <si>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</si>
  <si>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</si>
  <si>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</si>
  <si>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</si>
  <si>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</si>
  <si>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</si>
  <si>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</si>
  <si>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</si>
  <si>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</si>
  <si>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</si>
  <si>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</si>
  <si>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</si>
  <si>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</si>
  <si>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</si>
  <si>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</si>
  <si>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GIGABYTE A520M K 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</si>
  <si>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</si>
  <si>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</si>
  <si>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</si>
  <si>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정격 400w</t>
    <phoneticPr fontId="1" type="noConversion"/>
  </si>
  <si>
    <t>AMD 정품쿨러</t>
    <phoneticPr fontId="1" type="noConversion"/>
  </si>
  <si>
    <t>AMD 내장그래픽</t>
    <phoneticPr fontId="1" type="noConversion"/>
  </si>
  <si>
    <t>김상현 고객님</t>
    <phoneticPr fontId="1" type="noConversion"/>
  </si>
  <si>
    <t>AMD 라이젠5 PRO 4650G (르누아르)(정품))</t>
    <phoneticPr fontId="1" type="noConversion"/>
  </si>
  <si>
    <t>OKM 키보드 유선합본셋트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</si>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</sst>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1091473416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45102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3" t="s">
        <v>52</v>
      </c>
      <c r="B6" s="104"/>
      <c r="C6" s="61" t="s">
        <v>86</v>
      </c>
      <c r="D6" s="62"/>
      <c r="E6" s="3" t="s">
        <v>6</v>
      </c>
      <c r="F6" s="6">
        <v>123000</v>
      </c>
      <c r="G6" s="3">
        <v>1</v>
      </c>
      <c r="H6" s="6">
        <f>F6*G6</f>
        <v>123000</v>
      </c>
      <c r="I6" s="2"/>
    </row>
    <row r="7" spans="1:9" ht="24" customHeight="1">
      <c r="A7" s="105"/>
      <c r="B7" s="106"/>
      <c r="C7" s="63" t="s">
        <v>83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4" t="s">
        <v>78</v>
      </c>
      <c r="D8" s="65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5"/>
      <c r="B9" s="106"/>
      <c r="C9" s="63" t="s">
        <v>79</v>
      </c>
      <c r="D9" s="62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105"/>
      <c r="B10" s="106"/>
      <c r="C10" s="63" t="s">
        <v>84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5"/>
      <c r="B11" s="106"/>
      <c r="C11" s="127" t="s">
        <v>60</v>
      </c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29" t="s">
        <v>80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5"/>
      <c r="B13" s="106"/>
      <c r="C13" s="93"/>
      <c r="D13" s="94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93" t="s">
        <v>81</v>
      </c>
      <c r="D14" s="94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5"/>
      <c r="B15" s="106"/>
      <c r="C15" s="93" t="s">
        <v>82</v>
      </c>
      <c r="D15" s="94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5"/>
      <c r="B16" s="106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96" t="s">
        <v>59</v>
      </c>
      <c r="D17" s="9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7" t="s">
        <v>53</v>
      </c>
      <c r="B20" s="108"/>
      <c r="C20" s="120" t="s">
        <v>16</v>
      </c>
      <c r="D20" s="120"/>
      <c r="E20" s="98">
        <f>SUM(H6:H19)</f>
        <v>390000</v>
      </c>
      <c r="F20" s="98"/>
      <c r="G20" s="24">
        <v>1</v>
      </c>
      <c r="H20" s="58" t="s">
        <v>18</v>
      </c>
      <c r="I20" s="2"/>
    </row>
    <row r="21" spans="1:9" ht="12.75" customHeight="1">
      <c r="A21" s="109"/>
      <c r="B21" s="110"/>
      <c r="C21" s="120"/>
      <c r="D21" s="120"/>
      <c r="E21" s="98">
        <f>E20*G20</f>
        <v>390000</v>
      </c>
      <c r="F21" s="98"/>
      <c r="G21" s="98"/>
      <c r="H21" s="58"/>
      <c r="I21" s="2"/>
    </row>
    <row r="22" spans="1:9" ht="12.75" customHeight="1">
      <c r="A22" s="109"/>
      <c r="B22" s="110"/>
      <c r="C22" s="120"/>
      <c r="D22" s="120"/>
      <c r="E22" s="98"/>
      <c r="F22" s="98"/>
      <c r="G22" s="98"/>
      <c r="H22" s="58"/>
      <c r="I22" s="2"/>
    </row>
    <row r="23" spans="1:9" ht="17.25" customHeight="1">
      <c r="A23" s="109"/>
      <c r="B23" s="110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1"/>
      <c r="B24" s="112"/>
      <c r="C24" s="93" t="s">
        <v>87</v>
      </c>
      <c r="D24" s="94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5" t="s">
        <v>75</v>
      </c>
      <c r="B25" s="76"/>
      <c r="C25" s="95"/>
      <c r="D25" s="94"/>
      <c r="E25" s="5"/>
      <c r="F25" s="6"/>
      <c r="G25" s="3"/>
      <c r="H25" s="6">
        <f>F25*G25</f>
        <v>0</v>
      </c>
      <c r="I25" s="2"/>
    </row>
    <row r="26" spans="1:9">
      <c r="A26" s="77"/>
      <c r="B26" s="78"/>
      <c r="C26" s="95"/>
      <c r="D26" s="94"/>
      <c r="E26" s="5"/>
      <c r="F26" s="6"/>
      <c r="G26" s="3"/>
      <c r="H26" s="6">
        <f t="shared" ref="H26:H32" si="1">F26*G26</f>
        <v>0</v>
      </c>
      <c r="I26" s="2"/>
    </row>
    <row r="27" spans="1:9">
      <c r="A27" s="77"/>
      <c r="B27" s="78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7"/>
      <c r="B28" s="78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7"/>
      <c r="B29" s="78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7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8"/>
      <c r="E33" s="99">
        <f>SUM(H24:H32)</f>
        <v>0</v>
      </c>
      <c r="F33" s="100"/>
      <c r="G33" s="100"/>
      <c r="H33" s="56" t="s">
        <v>18</v>
      </c>
      <c r="I33" s="2"/>
    </row>
    <row r="34" spans="1:9" ht="14.25" customHeight="1">
      <c r="A34" s="39"/>
      <c r="B34" s="40"/>
      <c r="C34" s="89"/>
      <c r="D34" s="90"/>
      <c r="E34" s="101"/>
      <c r="F34" s="102"/>
      <c r="G34" s="102"/>
      <c r="H34" s="57"/>
      <c r="I34" s="2"/>
    </row>
    <row r="35" spans="1:9" ht="16.5" customHeight="1">
      <c r="A35" s="73" t="s">
        <v>32</v>
      </c>
      <c r="B35" s="74"/>
      <c r="C35" s="85" t="b">
        <f>IF(F37="카드+현금",Sheet3!C11,IF(F37="현금+카드",Sheet3!C4))</f>
        <v>0</v>
      </c>
      <c r="D35" s="86"/>
      <c r="E35" s="8" t="s">
        <v>4</v>
      </c>
      <c r="F35" s="68">
        <f>SUM(E21,E33)</f>
        <v>390000</v>
      </c>
      <c r="G35" s="68"/>
      <c r="H35" s="9" t="s">
        <v>18</v>
      </c>
      <c r="I35" s="2"/>
    </row>
    <row r="36" spans="1:9" ht="16.5" customHeight="1">
      <c r="A36" s="73" t="s">
        <v>31</v>
      </c>
      <c r="B36" s="74"/>
      <c r="C36" s="83" t="b">
        <f>IF(F37="카드+현금",Sheet3!C9,IF(F37="현금+카드",Sheet3!C6))</f>
        <v>0</v>
      </c>
      <c r="D36" s="84"/>
      <c r="E36" s="8" t="s">
        <v>19</v>
      </c>
      <c r="F36" s="66">
        <f>F35*1.1-F35</f>
        <v>39000.000000000058</v>
      </c>
      <c r="G36" s="67"/>
      <c r="H36" s="10"/>
      <c r="I36" s="2"/>
    </row>
    <row r="37" spans="1:9" ht="17.25" customHeight="1">
      <c r="A37" s="73" t="s">
        <v>27</v>
      </c>
      <c r="B37" s="74"/>
      <c r="C37" s="41"/>
      <c r="D37" s="42"/>
      <c r="E37" s="8" t="s">
        <v>26</v>
      </c>
      <c r="F37" s="81" t="s">
        <v>76</v>
      </c>
      <c r="G37" s="82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70"/>
      <c r="G38" s="71"/>
      <c r="H38" s="72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9">
        <f>IF(F37="현금(이체X)",F35,IF(F37="웹결제",ROUND(Sheet2!B7,-4),IF(F37="이체 및 현금영수증",F35+F35*10%,IF(F37="이체 및 세금계산서",F35+F35*10%,IF(F37="이체 및 세금계산서",F35+F35*10%,)))))-F38</f>
        <v>429000</v>
      </c>
      <c r="G39" s="6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-121000.00000000001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2023-06-25T06:58:36Z</cp:lastPrinted>
  <dcterms:created xsi:type="dcterms:W3CDTF">2019-03-28T03:58:09Z</dcterms:created>
  <dcterms:modified xsi:type="dcterms:W3CDTF">2023-06-25T08:09:22Z</dcterms:modified>
</cp:coreProperties>
</file>