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2" documentId="8_{1426E736-0A76-4563-9A5F-CEAD45971AD9}" xr6:coauthVersionLast="47" xr6:coauthVersionMax="47" xr10:uidLastSave="{FAF7DA8C-50F2-4F7F-B178-EBCD5E9DFBD7}"/>
  <bookViews>
    <workbookView xWindow="32025" yWindow="0" windowWidth="21660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<sst xmlns="http://schemas.openxmlformats.org/spreadsheetml/2006/main" count="101" uniqueCount="85">
  <si>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</si>
  <si>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</si>
  <si>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</si>
  <si>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</si>
  <si>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</si>
  <si>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</si>
  <si>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</si>
  <si>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</si>
  <si>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</si>
  <si>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</si>
  <si>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</si>
  <si>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</si>
  <si>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</si>
  <si>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</si>
  <si>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</si>
  <si>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</si>
  <si>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</si>
  <si>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</si>
  <si>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</si>
  <si>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</si>
  <si>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</si>
  <si>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</si>
  <si>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</si>
  <si>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</si>
  <si>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</si>
  <si>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</si>
  <si>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</si>
  <si>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</si>
  <si>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</si>
  <si>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</si>
  <si>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</si>
  <si>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</si>
  <si>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</si>
  <si>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</si>
  <si>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</si>
  <si>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</si>
  <si>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</si>
  <si>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</si>
  <si>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</si>
  <si>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</si>
  <si>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</si>
  <si>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</si>
  <si>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</si>
  <si>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</si>
  <si>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</si>
  <si>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</si>
  <si>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</si>
  <si>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</si>
  <si>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</si>
  <si>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</si>
  <si>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</si>
  <si>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</si>
  <si>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</si>
  <si>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</si>
  <si>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</si>
  <si>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</si>
  <si>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</si>
  <si>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</si>
  <si>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</si>
  <si>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</si>
  <si>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</si>
  <si>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</si>
  <si>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</si>
  <si>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</si>
  <si>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</si>
  <si>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</si>
  <si>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</si>
  <si>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</si>
  <si>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</si>
  <si>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</si>
  <si>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</si>
  <si>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</si>
  <si>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</si>
  <si>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</si>
  <si>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</si>
  <si>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</si>
  <si>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MSI B760M-A WIFI DDR4</t>
    <phoneticPr fontId="1" type="noConversion"/>
  </si>
  <si>
    <t>msi rtx3080ti 슈프림 기존</t>
    <phoneticPr fontId="1" type="noConversion"/>
  </si>
  <si>
    <t>P31 하이닉스 사용</t>
    <phoneticPr fontId="1" type="noConversion"/>
  </si>
  <si>
    <t>마이크로닉스 Classic II 1050W 80PLUS GOLD 230V EU 풀모듈러</t>
    <phoneticPr fontId="1" type="noConversion"/>
  </si>
  <si>
    <t>13700k</t>
    <phoneticPr fontId="1" type="noConversion"/>
  </si>
  <si>
    <t>김대형 (기존PC재조립)1번</t>
    <phoneticPr fontId="1" type="noConversion"/>
  </si>
  <si>
    <t>조립(수냉 및 셋팅비)</t>
  </si>
  <si>
    <t>커세어 수냉 기존사용 (컨트롤러있음)</t>
    <phoneticPr fontId="1" type="noConversion"/>
  </si>
  <si>
    <t>Antec DF800 FLUX MESH 강화유리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</si>
</sst>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L14" sqref="L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81</v>
      </c>
      <c r="C1" s="38"/>
      <c r="D1" s="39"/>
      <c r="E1" s="110"/>
      <c r="F1" s="111"/>
      <c r="G1" s="111"/>
      <c r="H1" s="112"/>
    </row>
    <row r="2" spans="1:9" ht="22.5" customHeight="1">
      <c r="A2" s="15" t="s">
        <v>39</v>
      </c>
      <c r="B2" s="29"/>
      <c r="C2" s="40"/>
      <c r="D2" s="41"/>
      <c r="E2" s="113"/>
      <c r="F2" s="36"/>
      <c r="G2" s="36"/>
      <c r="H2" s="114"/>
    </row>
    <row r="3" spans="1:9" ht="22.5" customHeight="1">
      <c r="A3" s="15" t="s">
        <v>40</v>
      </c>
      <c r="B3" s="16">
        <f ca="1">TODAY()</f>
        <v>45540</v>
      </c>
      <c r="C3" s="15" t="s">
        <v>41</v>
      </c>
      <c r="D3" s="18"/>
      <c r="E3" s="113"/>
      <c r="F3" s="36"/>
      <c r="G3" s="36"/>
      <c r="H3" s="114"/>
    </row>
    <row r="4" spans="1:9" ht="22.5" customHeight="1">
      <c r="A4" s="14" t="s">
        <v>38</v>
      </c>
      <c r="B4" s="44"/>
      <c r="C4" s="44"/>
      <c r="D4" s="45"/>
      <c r="E4" s="115"/>
      <c r="F4" s="116"/>
      <c r="G4" s="116"/>
      <c r="H4" s="117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80</v>
      </c>
      <c r="D6" s="56"/>
      <c r="E6" s="3" t="s">
        <v>6</v>
      </c>
      <c r="F6" s="6">
        <v>0</v>
      </c>
      <c r="G6" s="3"/>
      <c r="H6" s="6">
        <f>F6*G6</f>
        <v>0</v>
      </c>
      <c r="I6" s="2"/>
    </row>
    <row r="7" spans="1:9" ht="24" customHeight="1">
      <c r="A7" s="69"/>
      <c r="B7" s="70"/>
      <c r="C7" s="55" t="s">
        <v>83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1" t="s">
        <v>76</v>
      </c>
      <c r="D8" s="122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69"/>
      <c r="B9" s="70"/>
      <c r="C9" s="55" t="s">
        <v>59</v>
      </c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9"/>
      <c r="B10" s="70"/>
      <c r="C10" s="55" t="s">
        <v>77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78</v>
      </c>
      <c r="D12" s="56"/>
      <c r="E12" s="3" t="s">
        <v>10</v>
      </c>
      <c r="F12" s="6">
        <v>0</v>
      </c>
      <c r="G12" s="3"/>
      <c r="H12" s="6">
        <f t="shared" si="0"/>
        <v>0</v>
      </c>
      <c r="I12" s="2"/>
    </row>
    <row r="13" spans="1:9" ht="24" customHeight="1">
      <c r="A13" s="69"/>
      <c r="B13" s="70"/>
      <c r="C13" s="49" t="s">
        <v>59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120000</v>
      </c>
      <c r="G14" s="3">
        <v>1</v>
      </c>
      <c r="H14" s="6">
        <f t="shared" si="0"/>
        <v>120000</v>
      </c>
      <c r="I14" s="2"/>
    </row>
    <row r="15" spans="1:9" ht="24" customHeight="1">
      <c r="A15" s="69"/>
      <c r="B15" s="70"/>
      <c r="C15" s="49" t="s">
        <v>79</v>
      </c>
      <c r="D15" s="50"/>
      <c r="E15" s="3" t="s">
        <v>12</v>
      </c>
      <c r="F15" s="6">
        <v>203000</v>
      </c>
      <c r="G15" s="3">
        <v>1</v>
      </c>
      <c r="H15" s="6">
        <f t="shared" si="0"/>
        <v>203000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82</v>
      </c>
      <c r="D17" s="61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593000</v>
      </c>
      <c r="F20" s="62"/>
      <c r="G20" s="24">
        <v>1</v>
      </c>
      <c r="H20" s="120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593000</v>
      </c>
      <c r="F21" s="62"/>
      <c r="G21" s="62"/>
      <c r="H21" s="120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20"/>
      <c r="I22" s="2"/>
    </row>
    <row r="23" spans="1:9" ht="17.25" customHeight="1">
      <c r="A23" s="73"/>
      <c r="B23" s="74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3" t="s">
        <v>74</v>
      </c>
      <c r="B25" s="94"/>
      <c r="C25" s="90"/>
      <c r="D25" s="50"/>
      <c r="E25" s="5"/>
      <c r="F25" s="6"/>
      <c r="G25" s="3"/>
      <c r="H25" s="6">
        <f>F25*G25</f>
        <v>0</v>
      </c>
      <c r="I25" s="2"/>
    </row>
    <row r="26" spans="1:9">
      <c r="A26" s="95"/>
      <c r="B26" s="96"/>
      <c r="C26" s="90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5"/>
      <c r="B27" s="96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5"/>
      <c r="B28" s="96"/>
      <c r="C28" s="77"/>
      <c r="D28" s="61"/>
      <c r="E28" s="5"/>
      <c r="F28" s="6"/>
      <c r="G28" s="3"/>
      <c r="H28" s="6">
        <f t="shared" si="1"/>
        <v>0</v>
      </c>
      <c r="I28" s="2"/>
    </row>
    <row r="29" spans="1:9">
      <c r="A29" s="95"/>
      <c r="B29" s="96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5"/>
      <c r="B30" s="96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5"/>
      <c r="B31" s="96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7"/>
      <c r="B32" s="98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9" t="s">
        <v>29</v>
      </c>
      <c r="B33" s="100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63">
        <f>SUM(H24:H32)</f>
        <v>0</v>
      </c>
      <c r="F33" s="64"/>
      <c r="G33" s="64"/>
      <c r="H33" s="118" t="s">
        <v>18</v>
      </c>
      <c r="I33" s="2"/>
    </row>
    <row r="34" spans="1:9" ht="14.25" customHeight="1">
      <c r="A34" s="101"/>
      <c r="B34" s="102"/>
      <c r="C34" s="86"/>
      <c r="D34" s="87"/>
      <c r="E34" s="65"/>
      <c r="F34" s="66"/>
      <c r="G34" s="66"/>
      <c r="H34" s="119"/>
      <c r="I34" s="2"/>
    </row>
    <row r="35" spans="1:9" ht="16.5" customHeight="1">
      <c r="A35" s="91" t="s">
        <v>32</v>
      </c>
      <c r="B35" s="92"/>
      <c r="C35" s="82" t="b">
        <f>IF(F37="카드+현금",Sheet3!C11,IF(F37="현금+카드",Sheet3!C4))</f>
        <v>0</v>
      </c>
      <c r="D35" s="83"/>
      <c r="E35" s="8" t="s">
        <v>4</v>
      </c>
      <c r="F35" s="125">
        <f>SUM(E21,E33)</f>
        <v>593000</v>
      </c>
      <c r="G35" s="125"/>
      <c r="H35" s="9" t="s">
        <v>18</v>
      </c>
      <c r="I35" s="2"/>
    </row>
    <row r="36" spans="1:9" ht="16.5" customHeight="1">
      <c r="A36" s="91" t="s">
        <v>31</v>
      </c>
      <c r="B36" s="92"/>
      <c r="C36" s="80" t="b">
        <f>IF(F37="카드+현금",Sheet3!C9,IF(F37="현금+카드",Sheet3!C6))</f>
        <v>0</v>
      </c>
      <c r="D36" s="81"/>
      <c r="E36" s="8" t="s">
        <v>19</v>
      </c>
      <c r="F36" s="123">
        <f>F35*1.1-F35</f>
        <v>59300</v>
      </c>
      <c r="G36" s="124"/>
      <c r="H36" s="10"/>
      <c r="I36" s="2"/>
    </row>
    <row r="37" spans="1:9" ht="17.25" customHeight="1">
      <c r="A37" s="91" t="s">
        <v>27</v>
      </c>
      <c r="B37" s="92"/>
      <c r="C37" s="104"/>
      <c r="D37" s="105"/>
      <c r="E37" s="8" t="s">
        <v>26</v>
      </c>
      <c r="F37" s="78" t="s">
        <v>75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9" t="s">
        <v>28</v>
      </c>
      <c r="B38" s="100"/>
      <c r="C38" s="106">
        <f>SUM(C35:C36)-C37</f>
        <v>0</v>
      </c>
      <c r="D38" s="107"/>
      <c r="E38" s="21" t="s">
        <v>27</v>
      </c>
      <c r="F38" s="127"/>
      <c r="G38" s="128"/>
      <c r="H38" s="129"/>
      <c r="I38" s="2"/>
    </row>
    <row r="39" spans="1:9" ht="20.25" customHeight="1">
      <c r="A39" s="101"/>
      <c r="B39" s="102"/>
      <c r="C39" s="108"/>
      <c r="D39" s="109"/>
      <c r="E39" s="25" t="s">
        <v>20</v>
      </c>
      <c r="F39" s="126">
        <f>IF(F37="현금(이체X)",F35,IF(F37="웹결제",ROUND(Sheet2!B7,-4),IF(F37="이체 및 현금영수증",F35+F35*10%,IF(F37="이체 및 세금계산서",F35+F35*10%,IF(F37="이체 및 세금계산서",F35+F35*10%,)))))-F38</f>
        <v>652300</v>
      </c>
      <c r="G39" s="12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3" t="s">
        <v>55</v>
      </c>
      <c r="F41" s="103"/>
      <c r="G41" s="103"/>
      <c r="H41" s="103"/>
      <c r="I41" s="2"/>
    </row>
    <row r="42" spans="1:9">
      <c r="A42" s="36"/>
      <c r="B42" s="36"/>
      <c r="C42" s="2"/>
      <c r="D42" s="2"/>
      <c r="E42" s="103"/>
      <c r="F42" s="103"/>
      <c r="G42" s="103"/>
      <c r="H42" s="103"/>
      <c r="I42" s="2"/>
    </row>
    <row r="43" spans="1:9"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593000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102300.00000000001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593000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593000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593000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2023-08-31T04:50:14Z</cp:lastPrinted>
  <dcterms:created xsi:type="dcterms:W3CDTF">2019-03-28T03:58:09Z</dcterms:created>
  <dcterms:modified xsi:type="dcterms:W3CDTF">2024-09-05T07:59:01Z</dcterms:modified>
</cp:coreProperties>
</file>