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3" documentId="8_{706A4043-07B6-48F3-8F3D-9185563A10B3}" xr6:coauthVersionLast="47" xr6:coauthVersionMax="47" xr10:uidLastSave="{5E0AA3BB-E692-4DC0-BA11-2B4AAEE96A5F}"/>
  <bookViews>
    <workbookView xWindow="273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<sst xmlns="http://schemas.openxmlformats.org/spreadsheetml/2006/main" count="114" uniqueCount="99">
  <si>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</si>
  <si>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</si>
  <si>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</si>
  <si>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</si>
  <si>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</si>
  <si>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</si>
  <si>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</si>
  <si>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</si>
  <si>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</si>
  <si>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</si>
  <si>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</si>
  <si>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</si>
  <si>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</si>
  <si>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</si>
  <si>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</si>
  <si>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</si>
  <si>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</si>
  <si>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</si>
  <si>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</si>
  <si>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</si>
  <si>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</si>
  <si>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</si>
  <si>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</si>
  <si>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</si>
  <si>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</si>
  <si>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</si>
  <si>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</si>
  <si>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</si>
  <si>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</si>
  <si>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</si>
  <si>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</si>
  <si>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</si>
  <si>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</si>
  <si>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</si>
  <si>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</si>
  <si>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</si>
  <si>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</si>
  <si>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</si>
  <si>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</si>
  <si>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</si>
  <si>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</si>
  <si>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</si>
  <si>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</si>
  <si>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</si>
  <si>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</si>
  <si>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</si>
  <si>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</si>
  <si>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</si>
  <si>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</si>
  <si>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</si>
  <si>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</si>
  <si>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</si>
  <si>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</si>
  <si>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</si>
  <si>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</si>
  <si>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</si>
  <si>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</si>
  <si>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</si>
  <si>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</si>
  <si>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</si>
  <si>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</si>
  <si>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</si>
  <si>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</si>
  <si>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</si>
  <si>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</si>
  <si>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</si>
  <si>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</si>
  <si>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</si>
  <si>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</si>
  <si>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</si>
  <si>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</si>
  <si>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</si>
  <si>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</si>
  <si>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</si>
  <si>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</si>
  <si>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</si>
  <si>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  (멀티팩(정품))</t>
    <phoneticPr fontId="1" type="noConversion"/>
  </si>
  <si>
    <t>MSI B550M PRO-VDH WIFI</t>
    <phoneticPr fontId="1" type="noConversion"/>
  </si>
  <si>
    <t>삼성전자 DDR4-3200 (16GB)=32GB구성</t>
    <phoneticPr fontId="1" type="noConversion"/>
  </si>
  <si>
    <t>한성컴퓨터 SIROCO GS200 화이트</t>
    <phoneticPr fontId="1" type="noConversion"/>
  </si>
  <si>
    <t>로지텍 2세대 G102 화이트 벌크</t>
    <phoneticPr fontId="1" type="noConversion"/>
  </si>
  <si>
    <t>한성 기계식 키보드, GK300 Rainbow 화이트 갈축</t>
    <phoneticPr fontId="1" type="noConversion"/>
  </si>
  <si>
    <t>스피커</t>
    <phoneticPr fontId="1" type="noConversion"/>
  </si>
  <si>
    <t>마우스</t>
    <phoneticPr fontId="1" type="noConversion"/>
  </si>
  <si>
    <t>키보드</t>
    <phoneticPr fontId="1" type="noConversion"/>
  </si>
  <si>
    <t>SSD 저장공간 부족할꺼같아 1TB로 변경했습니다</t>
    <phoneticPr fontId="1" type="noConversion"/>
  </si>
  <si>
    <t xml:space="preserve">삼성 PM9A1 M.2 NVMe 수입 (1TB)삼성pro랑 동급 AS보증차이 대리점5년 수입2년 </t>
    <phoneticPr fontId="1" type="noConversion"/>
  </si>
  <si>
    <t>정지건 고객님</t>
    <phoneticPr fontId="1" type="noConversion"/>
  </si>
  <si>
    <t>지포스 GTX 1660 SUPER 벤투스 S OC D6 6GB</t>
    <phoneticPr fontId="1" type="noConversion"/>
  </si>
  <si>
    <t>JIUSHARK JF200 ARGB</t>
    <phoneticPr fontId="1" type="noConversion"/>
  </si>
  <si>
    <t>마이크로닉스 Classic II 풀체인지 600W 80PLUS BRONZE 230V  (쿨러추가 파워업그레이드)</t>
    <phoneticPr fontId="1" type="noConversion"/>
  </si>
  <si>
    <t>darkFlash DK360 MESH RGB 강화유리 (화이트)</t>
    <phoneticPr fontId="1" type="noConversion"/>
  </si>
  <si>
    <t>LG 27MN430HW 화이트모니터</t>
    <phoneticPr fontId="1" type="noConversion"/>
  </si>
  <si>
    <t>모니터</t>
    <phoneticPr fontId="1" type="noConversion"/>
  </si>
  <si>
    <t>할인+계약금</t>
    <phoneticPr fontId="1" type="noConversion"/>
  </si>
  <si>
    <t>게이밍 장패드 두꺼운걸로 서비스</t>
    <phoneticPr fontId="1" type="noConversion"/>
  </si>
  <si>
    <t>마우스패드</t>
    <phoneticPr fontId="1" type="noConversion"/>
  </si>
  <si>
    <t>5구 멀티탭 1.5m 서비스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</si>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</sst>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75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>
        <v>1037012450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45094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51</v>
      </c>
      <c r="B6" s="71"/>
      <c r="C6" s="55" t="s">
        <v>76</v>
      </c>
      <c r="D6" s="5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72"/>
      <c r="B7" s="73"/>
      <c r="C7" s="55" t="s">
        <v>89</v>
      </c>
      <c r="D7" s="56"/>
      <c r="E7" s="22" t="s">
        <v>13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5.5" customHeight="1">
      <c r="A8" s="72"/>
      <c r="B8" s="73"/>
      <c r="C8" s="124" t="s">
        <v>77</v>
      </c>
      <c r="D8" s="125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72"/>
      <c r="B9" s="73"/>
      <c r="C9" s="55" t="s">
        <v>78</v>
      </c>
      <c r="D9" s="56"/>
      <c r="E9" s="3" t="s">
        <v>8</v>
      </c>
      <c r="F9" s="6">
        <v>47000</v>
      </c>
      <c r="G9" s="3">
        <v>2</v>
      </c>
      <c r="H9" s="6">
        <f t="shared" si="0"/>
        <v>94000</v>
      </c>
      <c r="I9" s="2"/>
    </row>
    <row r="10" spans="1:9" ht="24" customHeight="1">
      <c r="A10" s="72"/>
      <c r="B10" s="73"/>
      <c r="C10" s="55" t="s">
        <v>88</v>
      </c>
      <c r="D10" s="56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72"/>
      <c r="B11" s="73"/>
      <c r="C11" s="57" t="s">
        <v>58</v>
      </c>
      <c r="D11" s="58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86</v>
      </c>
      <c r="D12" s="60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72"/>
      <c r="B13" s="73"/>
      <c r="C13" s="61" t="s">
        <v>85</v>
      </c>
      <c r="D13" s="62"/>
      <c r="E13" s="3"/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49" t="s">
        <v>91</v>
      </c>
      <c r="D14" s="50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72"/>
      <c r="B15" s="73"/>
      <c r="C15" s="49" t="s">
        <v>90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72"/>
      <c r="B16" s="73"/>
      <c r="C16" s="51" t="s">
        <v>58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57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2"/>
      <c r="B18" s="73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47"/>
      <c r="D19" s="48"/>
      <c r="E19" s="4"/>
      <c r="F19" s="7"/>
      <c r="G19" s="4"/>
      <c r="H19" s="6">
        <f t="shared" si="0"/>
        <v>0</v>
      </c>
      <c r="I19" s="2"/>
    </row>
    <row r="20" spans="1:9" ht="12.75" customHeight="1">
      <c r="A20" s="74" t="s">
        <v>52</v>
      </c>
      <c r="B20" s="75"/>
      <c r="C20" s="46" t="s">
        <v>16</v>
      </c>
      <c r="D20" s="46"/>
      <c r="E20" s="65">
        <f>SUM(H6:H19)</f>
        <v>1020000</v>
      </c>
      <c r="F20" s="65"/>
      <c r="G20" s="24">
        <v>1</v>
      </c>
      <c r="H20" s="123" t="s">
        <v>18</v>
      </c>
      <c r="I20" s="2"/>
    </row>
    <row r="21" spans="1:9" ht="12.75" customHeight="1">
      <c r="A21" s="76"/>
      <c r="B21" s="77"/>
      <c r="C21" s="46"/>
      <c r="D21" s="46"/>
      <c r="E21" s="65">
        <f>E20*G20</f>
        <v>1020000</v>
      </c>
      <c r="F21" s="65"/>
      <c r="G21" s="65"/>
      <c r="H21" s="123"/>
      <c r="I21" s="2"/>
    </row>
    <row r="22" spans="1:9" ht="12.75" customHeight="1">
      <c r="A22" s="76"/>
      <c r="B22" s="77"/>
      <c r="C22" s="46"/>
      <c r="D22" s="46"/>
      <c r="E22" s="65"/>
      <c r="F22" s="65"/>
      <c r="G22" s="65"/>
      <c r="H22" s="123"/>
      <c r="I22" s="2"/>
    </row>
    <row r="23" spans="1:9" ht="17.25" customHeight="1">
      <c r="A23" s="76"/>
      <c r="B23" s="77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8"/>
      <c r="B24" s="79"/>
      <c r="C24" s="49" t="s">
        <v>92</v>
      </c>
      <c r="D24" s="50"/>
      <c r="E24" s="5" t="s">
        <v>93</v>
      </c>
      <c r="F24" s="6">
        <v>180000</v>
      </c>
      <c r="G24" s="3">
        <v>1</v>
      </c>
      <c r="H24" s="6">
        <f>F24*G24</f>
        <v>180000</v>
      </c>
      <c r="I24" s="2"/>
    </row>
    <row r="25" spans="1:9" ht="25.15" customHeight="1">
      <c r="A25" s="96" t="s">
        <v>73</v>
      </c>
      <c r="B25" s="97"/>
      <c r="C25" s="93" t="s">
        <v>79</v>
      </c>
      <c r="D25" s="50"/>
      <c r="E25" s="5" t="s">
        <v>82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98"/>
      <c r="B26" s="99"/>
      <c r="C26" s="93" t="s">
        <v>80</v>
      </c>
      <c r="D26" s="50"/>
      <c r="E26" s="5" t="s">
        <v>83</v>
      </c>
      <c r="F26" s="6">
        <v>22000</v>
      </c>
      <c r="G26" s="3">
        <v>1</v>
      </c>
      <c r="H26" s="6">
        <f t="shared" ref="H26:H32" si="1">F26*G26</f>
        <v>22000</v>
      </c>
      <c r="I26" s="2"/>
    </row>
    <row r="27" spans="1:9">
      <c r="A27" s="98"/>
      <c r="B27" s="99"/>
      <c r="C27" s="63" t="s">
        <v>81</v>
      </c>
      <c r="D27" s="64"/>
      <c r="E27" s="5" t="s">
        <v>84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98"/>
      <c r="B28" s="99"/>
      <c r="C28" s="80" t="s">
        <v>95</v>
      </c>
      <c r="D28" s="64"/>
      <c r="E28" s="5" t="s">
        <v>96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8"/>
      <c r="B29" s="99"/>
      <c r="C29" s="63" t="s">
        <v>97</v>
      </c>
      <c r="D29" s="64"/>
      <c r="E29" s="5" t="s">
        <v>98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8"/>
      <c r="B30" s="99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63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100"/>
      <c r="B32" s="101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66">
        <f>SUM(H24:H32)</f>
        <v>262000</v>
      </c>
      <c r="F33" s="67"/>
      <c r="G33" s="67"/>
      <c r="H33" s="121" t="s">
        <v>18</v>
      </c>
      <c r="I33" s="2"/>
    </row>
    <row r="34" spans="1:9" ht="14.25" customHeight="1">
      <c r="A34" s="104"/>
      <c r="B34" s="105"/>
      <c r="C34" s="89"/>
      <c r="D34" s="90"/>
      <c r="E34" s="68"/>
      <c r="F34" s="69"/>
      <c r="G34" s="69"/>
      <c r="H34" s="122"/>
      <c r="I34" s="2"/>
    </row>
    <row r="35" spans="1:9" ht="16.5" customHeight="1">
      <c r="A35" s="94" t="s">
        <v>32</v>
      </c>
      <c r="B35" s="95"/>
      <c r="C35" s="85" t="b">
        <f>IF(F37="카드+현금",Sheet3!C11,IF(F37="현금+카드",Sheet3!C4))</f>
        <v>0</v>
      </c>
      <c r="D35" s="86"/>
      <c r="E35" s="8" t="s">
        <v>4</v>
      </c>
      <c r="F35" s="128">
        <f>SUM(E21,E33)</f>
        <v>1282000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83" t="b">
        <f>IF(F37="카드+현금",Sheet3!C9,IF(F37="현금+카드",Sheet3!C6))</f>
        <v>0</v>
      </c>
      <c r="D36" s="84"/>
      <c r="E36" s="8" t="s">
        <v>19</v>
      </c>
      <c r="F36" s="126">
        <f>F35*1.1-F35</f>
        <v>128200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81" t="s">
        <v>74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94</v>
      </c>
      <c r="F38" s="130">
        <v>110200</v>
      </c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1300000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56</v>
      </c>
      <c r="G40" s="37"/>
      <c r="H40" s="27">
        <f>F39-(F36+F35)</f>
        <v>-110200</v>
      </c>
      <c r="I40" s="2"/>
    </row>
    <row r="41" spans="1:9" ht="16.5" customHeight="1">
      <c r="B41" s="35"/>
      <c r="C41" s="2"/>
      <c r="D41" s="2"/>
      <c r="E41" s="106" t="s">
        <v>53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1282000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860200.00000000012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1282000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1282000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54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1282000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55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2023-06-16T01:36:29Z</cp:lastPrinted>
  <dcterms:created xsi:type="dcterms:W3CDTF">2019-03-28T03:58:09Z</dcterms:created>
  <dcterms:modified xsi:type="dcterms:W3CDTF">2023-06-17T05:20:44Z</dcterms:modified>
</cp:coreProperties>
</file>