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C29D315B-CA15-49F9-9B27-A355CBD19038}" xr6:coauthVersionLast="47" xr6:coauthVersionMax="47" xr10:uidLastSave="{E7B0BBF7-B5F7-4264-8021-E06ED98EC2B5}"/>
  <bookViews>
    <workbookView xWindow="48270" yWindow="945" windowWidth="7590" windowHeight="1509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<sst xmlns="http://schemas.openxmlformats.org/spreadsheetml/2006/main" count="103" uniqueCount="88">
  <si>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</si>
  <si>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</si>
  <si>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</si>
  <si>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</si>
  <si>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</si>
  <si>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</si>
  <si>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</si>
  <si>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</si>
  <si>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</si>
  <si>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</si>
  <si>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</si>
  <si>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</si>
  <si>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</si>
  <si>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</si>
  <si>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</si>
  <si>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</si>
  <si>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</si>
  <si>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</si>
  <si>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</si>
  <si>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</si>
  <si>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</si>
  <si>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</si>
  <si>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</si>
  <si>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</si>
  <si>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</si>
  <si>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</si>
  <si>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</si>
  <si>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</si>
  <si>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</si>
  <si>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</si>
  <si>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</si>
  <si>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</si>
  <si>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</si>
  <si>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</si>
  <si>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</si>
  <si>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</si>
  <si>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</si>
  <si>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</si>
  <si>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</si>
  <si>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</si>
  <si>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</si>
  <si>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</si>
  <si>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</si>
  <si>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</si>
  <si>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</si>
  <si>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</si>
  <si>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</si>
  <si>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</si>
  <si>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</si>
  <si>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</si>
  <si>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</si>
  <si>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</si>
  <si>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</si>
  <si>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</si>
  <si>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</si>
  <si>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</si>
  <si>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</si>
  <si>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</si>
  <si>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</si>
  <si>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</si>
  <si>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</si>
  <si>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</si>
  <si>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</si>
  <si>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</si>
  <si>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</si>
  <si>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</si>
  <si>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</si>
  <si>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</si>
  <si>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</si>
  <si>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</si>
  <si>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</si>
  <si>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</si>
  <si>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</si>
  <si>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</si>
  <si>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</si>
  <si>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</si>
  <si>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</si>
  <si>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</si>
  <si>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라이젠5-5세대 7600 (라파엘)(멀티팩(정품))</t>
    <phoneticPr fontId="1" type="noConversion"/>
  </si>
  <si>
    <t>삼성전자 DDR5-5600 (16GB)</t>
    <phoneticPr fontId="1" type="noConversion"/>
  </si>
  <si>
    <t xml:space="preserve">마이크로닉스 Classic II 풀체인지 600W 80PLUS BRONZE 230V </t>
    <phoneticPr fontId="1" type="noConversion"/>
  </si>
  <si>
    <t>darkFlash DK360 MESH RGB 강화유리 (화이트)</t>
    <phoneticPr fontId="1" type="noConversion"/>
  </si>
  <si>
    <t>채널문의고객님(H)</t>
    <phoneticPr fontId="1" type="noConversion"/>
  </si>
  <si>
    <t>삼성 PM9A1 M.2 NVMe 수입 (1TB)삼성pro랑 동급으로 출시~ AS보증기간차이 수입2년 대리점5년</t>
    <phoneticPr fontId="1" type="noConversion"/>
  </si>
  <si>
    <t>darkFlash Ellsworth S21 ARGB (블랙)</t>
    <phoneticPr fontId="1" type="noConversion"/>
  </si>
  <si>
    <t>GIGABYTE A620M GAMING X 제이씨현</t>
    <phoneticPr fontId="1" type="noConversion"/>
  </si>
  <si>
    <t>MSI 지포스 RTX 3060 벤투스 2X OC D6 12GB</t>
    <phoneticPr fontId="1" type="noConversion"/>
  </si>
  <si>
    <t>MSI 지포스 RTX 3060 Ti 벤투스 2X OC D6X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</si>
</sst>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color rgb="FFFF0000"/>
      <name val="HY견명조"/>
      <family val="1"/>
      <charset val="129"/>
    </font>
    <font>
      <sz val="8"/>
      <color theme="1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38" t="s">
        <v>77</v>
      </c>
      <c r="D1" s="39"/>
      <c r="E1" s="108"/>
      <c r="F1" s="109"/>
      <c r="G1" s="109"/>
      <c r="H1" s="110"/>
    </row>
    <row r="2" spans="1:9" ht="22.5" customHeight="1">
      <c r="A2" s="15" t="s">
        <v>39</v>
      </c>
      <c r="B2" s="29">
        <v>1020344044</v>
      </c>
      <c r="C2" s="40"/>
      <c r="D2" s="41"/>
      <c r="E2" s="111"/>
      <c r="F2" s="36"/>
      <c r="G2" s="36"/>
      <c r="H2" s="112"/>
    </row>
    <row r="3" spans="1:9" ht="22.5" customHeight="1">
      <c r="A3" s="15" t="s">
        <v>40</v>
      </c>
      <c r="B3" s="16">
        <f ca="1">TODAY()</f>
        <v>45087</v>
      </c>
      <c r="C3" s="15" t="s">
        <v>41</v>
      </c>
      <c r="D3" s="18"/>
      <c r="E3" s="111"/>
      <c r="F3" s="36"/>
      <c r="G3" s="36"/>
      <c r="H3" s="112"/>
    </row>
    <row r="4" spans="1:9" ht="22.5" customHeight="1">
      <c r="A4" s="14" t="s">
        <v>38</v>
      </c>
      <c r="B4" s="44"/>
      <c r="C4" s="44"/>
      <c r="D4" s="45"/>
      <c r="E4" s="113"/>
      <c r="F4" s="114"/>
      <c r="G4" s="114"/>
      <c r="H4" s="115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6" t="s">
        <v>52</v>
      </c>
      <c r="B6" s="67"/>
      <c r="C6" s="55" t="s">
        <v>78</v>
      </c>
      <c r="D6" s="56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68"/>
      <c r="B7" s="69"/>
      <c r="C7" s="55" t="s">
        <v>84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8"/>
      <c r="B8" s="69"/>
      <c r="C8" s="119" t="s">
        <v>85</v>
      </c>
      <c r="D8" s="120"/>
      <c r="E8" s="3" t="s">
        <v>7</v>
      </c>
      <c r="F8" s="6">
        <v>178000</v>
      </c>
      <c r="G8" s="3">
        <v>1</v>
      </c>
      <c r="H8" s="6">
        <f t="shared" si="0"/>
        <v>178000</v>
      </c>
      <c r="I8" s="2"/>
    </row>
    <row r="9" spans="1:9" ht="37.5" customHeight="1">
      <c r="A9" s="68"/>
      <c r="B9" s="69"/>
      <c r="C9" s="55" t="s">
        <v>79</v>
      </c>
      <c r="D9" s="56"/>
      <c r="E9" s="3" t="s">
        <v>8</v>
      </c>
      <c r="F9" s="6">
        <v>57000</v>
      </c>
      <c r="G9" s="3">
        <v>2</v>
      </c>
      <c r="H9" s="6">
        <f t="shared" si="0"/>
        <v>114000</v>
      </c>
      <c r="I9" s="2"/>
    </row>
    <row r="10" spans="1:9" ht="24" customHeight="1">
      <c r="A10" s="68"/>
      <c r="B10" s="69"/>
      <c r="C10" s="55" t="s">
        <v>86</v>
      </c>
      <c r="D10" s="56"/>
      <c r="E10" s="3" t="s">
        <v>9</v>
      </c>
      <c r="F10" s="6">
        <v>425000</v>
      </c>
      <c r="G10" s="3">
        <v>1</v>
      </c>
      <c r="H10" s="6">
        <f t="shared" si="0"/>
        <v>425000</v>
      </c>
      <c r="I10" s="2"/>
    </row>
    <row r="11" spans="1:9" ht="24" customHeight="1">
      <c r="A11" s="68"/>
      <c r="B11" s="69"/>
      <c r="C11" s="57" t="s">
        <v>87</v>
      </c>
      <c r="D11" s="58"/>
      <c r="E11" s="3" t="s">
        <v>9</v>
      </c>
      <c r="F11" s="6">
        <v>518000</v>
      </c>
      <c r="G11" s="3"/>
      <c r="H11" s="6">
        <f t="shared" si="0"/>
        <v>0</v>
      </c>
      <c r="I11" s="2"/>
    </row>
    <row r="12" spans="1:9" ht="24" customHeight="1">
      <c r="A12" s="68"/>
      <c r="B12" s="69"/>
      <c r="C12" s="128" t="s">
        <v>83</v>
      </c>
      <c r="D12" s="129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8"/>
      <c r="B13" s="69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9" t="s">
        <v>81</v>
      </c>
      <c r="D14" s="50"/>
      <c r="E14" s="3" t="s">
        <v>11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68"/>
      <c r="B15" s="69"/>
      <c r="C15" s="49" t="s">
        <v>80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8"/>
      <c r="B16" s="69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59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53</v>
      </c>
      <c r="B20" s="71"/>
      <c r="C20" s="46" t="s">
        <v>16</v>
      </c>
      <c r="D20" s="46"/>
      <c r="E20" s="61">
        <f>SUM(H6:H19)</f>
        <v>1280000</v>
      </c>
      <c r="F20" s="61"/>
      <c r="G20" s="24">
        <v>1</v>
      </c>
      <c r="H20" s="118" t="s">
        <v>18</v>
      </c>
      <c r="I20" s="2"/>
    </row>
    <row r="21" spans="1:9" ht="12.75" customHeight="1">
      <c r="A21" s="72"/>
      <c r="B21" s="73"/>
      <c r="C21" s="46"/>
      <c r="D21" s="46"/>
      <c r="E21" s="61">
        <f>E20*G20</f>
        <v>1280000</v>
      </c>
      <c r="F21" s="61"/>
      <c r="G21" s="61"/>
      <c r="H21" s="118"/>
      <c r="I21" s="2"/>
    </row>
    <row r="22" spans="1:9" ht="12.75" customHeight="1">
      <c r="A22" s="72"/>
      <c r="B22" s="73"/>
      <c r="C22" s="46"/>
      <c r="D22" s="46"/>
      <c r="E22" s="61"/>
      <c r="F22" s="61"/>
      <c r="G22" s="61"/>
      <c r="H22" s="118"/>
      <c r="I22" s="2"/>
    </row>
    <row r="23" spans="1:9" ht="17.25" customHeight="1">
      <c r="A23" s="72"/>
      <c r="B23" s="73"/>
      <c r="C23" s="86" t="s">
        <v>21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1" t="s">
        <v>75</v>
      </c>
      <c r="B25" s="92"/>
      <c r="C25" s="88"/>
      <c r="D25" s="50"/>
      <c r="E25" s="5"/>
      <c r="F25" s="6"/>
      <c r="G25" s="3"/>
      <c r="H25" s="6">
        <f>F25*G25</f>
        <v>0</v>
      </c>
      <c r="I25" s="2"/>
    </row>
    <row r="26" spans="1:9">
      <c r="A26" s="93"/>
      <c r="B26" s="94"/>
      <c r="C26" s="88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3"/>
      <c r="B27" s="94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 hidden="1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29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0</v>
      </c>
      <c r="F33" s="63"/>
      <c r="G33" s="63"/>
      <c r="H33" s="116" t="s">
        <v>18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7"/>
      <c r="I34" s="2"/>
    </row>
    <row r="35" spans="1:9" ht="16.5" customHeight="1">
      <c r="A35" s="89" t="s">
        <v>32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3">
        <f>SUM(E21,E33)</f>
        <v>1280000</v>
      </c>
      <c r="G35" s="123"/>
      <c r="H35" s="9" t="s">
        <v>18</v>
      </c>
      <c r="I35" s="2"/>
    </row>
    <row r="36" spans="1:9" ht="16.5" customHeight="1">
      <c r="A36" s="89" t="s">
        <v>31</v>
      </c>
      <c r="B36" s="90"/>
      <c r="C36" s="78" t="b">
        <f>IF(F37="카드+현금",Sheet3!C9,IF(F37="현금+카드",Sheet3!C6))</f>
        <v>0</v>
      </c>
      <c r="D36" s="79"/>
      <c r="E36" s="8" t="s">
        <v>19</v>
      </c>
      <c r="F36" s="121">
        <f>F35*1.1-F35</f>
        <v>128000</v>
      </c>
      <c r="G36" s="122"/>
      <c r="H36" s="10"/>
      <c r="I36" s="2"/>
    </row>
    <row r="37" spans="1:9" ht="17.25" customHeight="1">
      <c r="A37" s="89" t="s">
        <v>27</v>
      </c>
      <c r="B37" s="90"/>
      <c r="C37" s="102"/>
      <c r="D37" s="103"/>
      <c r="E37" s="8" t="s">
        <v>26</v>
      </c>
      <c r="F37" s="76" t="s">
        <v>76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28</v>
      </c>
      <c r="B38" s="98"/>
      <c r="C38" s="104">
        <f>SUM(C35:C36)-C37</f>
        <v>0</v>
      </c>
      <c r="D38" s="105"/>
      <c r="E38" s="21" t="s">
        <v>27</v>
      </c>
      <c r="F38" s="125"/>
      <c r="G38" s="126"/>
      <c r="H38" s="127"/>
      <c r="I38" s="2"/>
    </row>
    <row r="39" spans="1:9" ht="20.25" customHeight="1">
      <c r="A39" s="99"/>
      <c r="B39" s="100"/>
      <c r="C39" s="106"/>
      <c r="D39" s="107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1408000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1" t="s">
        <v>55</v>
      </c>
      <c r="F41" s="101"/>
      <c r="G41" s="101"/>
      <c r="H41" s="101"/>
      <c r="I41" s="2"/>
    </row>
    <row r="42" spans="1:9">
      <c r="A42" s="36"/>
      <c r="B42" s="36"/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1280000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858000.00000000012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1280000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1280000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1280000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2023-06-10T02:11:49Z</cp:lastPrinted>
  <dcterms:created xsi:type="dcterms:W3CDTF">2019-03-28T03:58:09Z</dcterms:created>
  <dcterms:modified xsi:type="dcterms:W3CDTF">2023-06-10T06:55:35Z</dcterms:modified>
</cp:coreProperties>
</file>