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3A381E05-98DC-41B7-8847-BC6A32A03496}" xr6:coauthVersionLast="47" xr6:coauthVersionMax="47" xr10:uidLastSave="{79C691EF-260E-41C6-A6BA-FA0B948BC56F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<sst xmlns="http://schemas.openxmlformats.org/spreadsheetml/2006/main" count="111" uniqueCount="96">
  <si>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</si>
  <si>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</si>
  <si>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</si>
  <si>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</si>
  <si>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</si>
  <si>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</si>
  <si>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</si>
  <si>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</si>
  <si>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</si>
  <si>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</si>
  <si>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</si>
  <si>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</si>
  <si>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</si>
  <si>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</si>
  <si>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</si>
  <si>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</si>
  <si>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</si>
  <si>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</si>
  <si>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</si>
  <si>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</si>
  <si>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</si>
  <si>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</si>
  <si>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</si>
  <si>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</si>
  <si>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</si>
  <si>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</si>
  <si>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</si>
  <si>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</si>
  <si>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</si>
  <si>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</si>
  <si>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</si>
  <si>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</si>
  <si>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</si>
  <si>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</si>
  <si>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</si>
  <si>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</si>
  <si>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</si>
  <si>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</si>
  <si>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</si>
  <si>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</si>
  <si>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</si>
  <si>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</si>
  <si>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</si>
  <si>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</si>
  <si>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</si>
  <si>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</si>
  <si>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</si>
  <si>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</si>
  <si>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</si>
  <si>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</si>
  <si>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</si>
  <si>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</si>
  <si>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</si>
  <si>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</si>
  <si>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</si>
  <si>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</si>
  <si>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</si>
  <si>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</si>
  <si>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</si>
  <si>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</si>
  <si>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</si>
  <si>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</si>
  <si>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</si>
  <si>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</si>
  <si>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</si>
  <si>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</si>
  <si>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</si>
  <si>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</si>
  <si>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</si>
  <si>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</si>
  <si>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</si>
  <si>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</si>
  <si>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</si>
  <si>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</si>
  <si>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</si>
  <si>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</si>
  <si>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</si>
  <si>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</si>
  <si>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</si>
  <si>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</si>
  <si>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</si>
  <si>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</si>
  <si>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</si>
  <si>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월드비엠 (캐드및 업무용)</t>
    <phoneticPr fontId="1" type="noConversion"/>
  </si>
  <si>
    <t>인텔정품쿨러</t>
    <phoneticPr fontId="1" type="noConversion"/>
  </si>
  <si>
    <t>GIGABYTE H510M H</t>
    <phoneticPr fontId="1" type="noConversion"/>
  </si>
  <si>
    <t>삼성 PM9A1 M.2 NVMe 수입(500GB) 작업용도</t>
    <phoneticPr fontId="1" type="noConversion"/>
  </si>
  <si>
    <t>사무용 미니케이스 블랙</t>
    <phoneticPr fontId="1" type="noConversion"/>
  </si>
  <si>
    <t>마이크로닉스 정격 400W</t>
    <phoneticPr fontId="1" type="noConversion"/>
  </si>
  <si>
    <t>씨피유</t>
    <phoneticPr fontId="1" type="noConversion"/>
  </si>
  <si>
    <t>인텔 I3 8100 4코어 프로세서 업그레이드</t>
    <phoneticPr fontId="1" type="noConversion"/>
  </si>
  <si>
    <t>점검 및 청소 (서멀재도포)</t>
    <phoneticPr fontId="1" type="noConversion"/>
  </si>
  <si>
    <t>점검비</t>
    <phoneticPr fontId="1" type="noConversion"/>
  </si>
  <si>
    <t xml:space="preserve">엔비디아 지포스 GT1030 2GB </t>
    <phoneticPr fontId="1" type="noConversion"/>
  </si>
  <si>
    <t>인텔정품 코어 i5 10400F 6코어12쓰레드</t>
    <phoneticPr fontId="1" type="noConversion"/>
  </si>
  <si>
    <t>삼성전자 DDR4-3200 (16GB) 8기가2개로변경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</si>
</sst>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color rgb="FFFF0000"/>
      <name val="HY헤드라인M"/>
      <family val="1"/>
      <charset val="129"/>
    </font>
    <font>
      <sz val="8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8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36" t="s">
        <v>76</v>
      </c>
      <c r="D1" s="37"/>
      <c r="E1" s="108"/>
      <c r="F1" s="109"/>
      <c r="G1" s="109"/>
      <c r="H1" s="110"/>
    </row>
    <row r="2" spans="1:9" ht="22.5" customHeight="1">
      <c r="A2" s="15" t="s">
        <v>39</v>
      </c>
      <c r="B2" s="29"/>
      <c r="C2" s="38"/>
      <c r="D2" s="39"/>
      <c r="E2" s="111"/>
      <c r="F2" s="112"/>
      <c r="G2" s="112"/>
      <c r="H2" s="113"/>
    </row>
    <row r="3" spans="1:9" ht="22.5" customHeight="1">
      <c r="A3" s="15" t="s">
        <v>40</v>
      </c>
      <c r="B3" s="16">
        <f ca="1">TODAY()</f>
        <v>45083</v>
      </c>
      <c r="C3" s="15" t="s">
        <v>41</v>
      </c>
      <c r="D3" s="18"/>
      <c r="E3" s="111"/>
      <c r="F3" s="112"/>
      <c r="G3" s="112"/>
      <c r="H3" s="113"/>
    </row>
    <row r="4" spans="1:9" ht="22.5" customHeight="1">
      <c r="A4" s="14" t="s">
        <v>38</v>
      </c>
      <c r="B4" s="42"/>
      <c r="C4" s="42"/>
      <c r="D4" s="43"/>
      <c r="E4" s="114"/>
      <c r="F4" s="115"/>
      <c r="G4" s="115"/>
      <c r="H4" s="116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52</v>
      </c>
      <c r="B6" s="67"/>
      <c r="C6" s="53" t="s">
        <v>94</v>
      </c>
      <c r="D6" s="54"/>
      <c r="E6" s="3" t="s">
        <v>6</v>
      </c>
      <c r="F6" s="6">
        <v>138000</v>
      </c>
      <c r="G6" s="3">
        <v>1</v>
      </c>
      <c r="H6" s="6">
        <f>F6*G6</f>
        <v>138000</v>
      </c>
      <c r="I6" s="2"/>
    </row>
    <row r="7" spans="1:9" ht="24" customHeight="1">
      <c r="A7" s="68"/>
      <c r="B7" s="69"/>
      <c r="C7" s="53" t="s">
        <v>84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8"/>
      <c r="B8" s="69"/>
      <c r="C8" s="120" t="s">
        <v>85</v>
      </c>
      <c r="D8" s="121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8"/>
      <c r="B9" s="69"/>
      <c r="C9" s="53" t="s">
        <v>95</v>
      </c>
      <c r="D9" s="54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68"/>
      <c r="B10" s="69"/>
      <c r="C10" s="53" t="s">
        <v>93</v>
      </c>
      <c r="D10" s="54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68"/>
      <c r="B11" s="69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57" t="s">
        <v>86</v>
      </c>
      <c r="D12" s="58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8"/>
      <c r="B13" s="69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7" t="s">
        <v>87</v>
      </c>
      <c r="D14" s="48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8"/>
      <c r="B15" s="69"/>
      <c r="C15" s="47" t="s">
        <v>88</v>
      </c>
      <c r="D15" s="48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8"/>
      <c r="B16" s="69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1" t="s">
        <v>82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4" t="s">
        <v>16</v>
      </c>
      <c r="D20" s="44"/>
      <c r="E20" s="61">
        <f>SUM(H6:H19)</f>
        <v>558000</v>
      </c>
      <c r="F20" s="61"/>
      <c r="G20" s="24">
        <v>1</v>
      </c>
      <c r="H20" s="119" t="s">
        <v>18</v>
      </c>
      <c r="I20" s="2"/>
    </row>
    <row r="21" spans="1:9" ht="12.75" customHeight="1">
      <c r="A21" s="72"/>
      <c r="B21" s="73"/>
      <c r="C21" s="44"/>
      <c r="D21" s="44"/>
      <c r="E21" s="61">
        <f>E20*G20</f>
        <v>558000</v>
      </c>
      <c r="F21" s="61"/>
      <c r="G21" s="61"/>
      <c r="H21" s="119"/>
      <c r="I21" s="2"/>
    </row>
    <row r="22" spans="1:9" ht="12.75" customHeight="1">
      <c r="A22" s="72"/>
      <c r="B22" s="73"/>
      <c r="C22" s="44"/>
      <c r="D22" s="44"/>
      <c r="E22" s="61"/>
      <c r="F22" s="61"/>
      <c r="G22" s="61"/>
      <c r="H22" s="119"/>
      <c r="I22" s="2"/>
    </row>
    <row r="23" spans="1:9" ht="17.25" customHeight="1">
      <c r="A23" s="72"/>
      <c r="B23" s="73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88" t="s">
        <v>90</v>
      </c>
      <c r="D24" s="48"/>
      <c r="E24" s="5" t="s">
        <v>89</v>
      </c>
      <c r="F24" s="6">
        <v>85000</v>
      </c>
      <c r="G24" s="3">
        <v>1</v>
      </c>
      <c r="H24" s="6">
        <f>F24*G24</f>
        <v>85000</v>
      </c>
      <c r="I24" s="2"/>
    </row>
    <row r="25" spans="1:9" ht="25.15" customHeight="1">
      <c r="A25" s="91" t="s">
        <v>77</v>
      </c>
      <c r="B25" s="92"/>
      <c r="C25" s="88" t="s">
        <v>91</v>
      </c>
      <c r="D25" s="48"/>
      <c r="E25" s="5" t="s">
        <v>92</v>
      </c>
      <c r="F25" s="6">
        <v>30000</v>
      </c>
      <c r="G25" s="3">
        <v>2</v>
      </c>
      <c r="H25" s="6">
        <f>F25*G25</f>
        <v>60000</v>
      </c>
      <c r="I25" s="2"/>
    </row>
    <row r="26" spans="1:9">
      <c r="A26" s="93"/>
      <c r="B26" s="94"/>
      <c r="C26" s="88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29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145000</v>
      </c>
      <c r="F33" s="63"/>
      <c r="G33" s="63"/>
      <c r="H33" s="117" t="s">
        <v>18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8"/>
      <c r="I34" s="2"/>
    </row>
    <row r="35" spans="1:9" ht="16.5" customHeight="1">
      <c r="A35" s="89" t="s">
        <v>32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4">
        <f>SUM(E21,E33)</f>
        <v>703000</v>
      </c>
      <c r="G35" s="124"/>
      <c r="H35" s="9" t="s">
        <v>18</v>
      </c>
      <c r="I35" s="2"/>
    </row>
    <row r="36" spans="1:9" ht="16.5" customHeight="1">
      <c r="A36" s="89" t="s">
        <v>31</v>
      </c>
      <c r="B36" s="90"/>
      <c r="C36" s="78" t="b">
        <f>IF(F37="카드+현금",Sheet3!C9,IF(F37="현금+카드",Sheet3!C6))</f>
        <v>0</v>
      </c>
      <c r="D36" s="79"/>
      <c r="E36" s="8" t="s">
        <v>19</v>
      </c>
      <c r="F36" s="122">
        <f>F35*1.1-F35</f>
        <v>70300.000000000116</v>
      </c>
      <c r="G36" s="123"/>
      <c r="H36" s="10"/>
      <c r="I36" s="2"/>
    </row>
    <row r="37" spans="1:9" ht="17.25" customHeight="1">
      <c r="A37" s="89" t="s">
        <v>27</v>
      </c>
      <c r="B37" s="90"/>
      <c r="C37" s="102"/>
      <c r="D37" s="103"/>
      <c r="E37" s="8" t="s">
        <v>26</v>
      </c>
      <c r="F37" s="76" t="s">
        <v>61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28</v>
      </c>
      <c r="B38" s="98"/>
      <c r="C38" s="104">
        <f>SUM(C35:C36)-C37</f>
        <v>0</v>
      </c>
      <c r="D38" s="105"/>
      <c r="E38" s="21" t="s">
        <v>27</v>
      </c>
      <c r="F38" s="126">
        <v>3300</v>
      </c>
      <c r="G38" s="127"/>
      <c r="H38" s="128"/>
      <c r="I38" s="2"/>
    </row>
    <row r="39" spans="1:9" ht="20.25" customHeight="1">
      <c r="A39" s="99"/>
      <c r="B39" s="100"/>
      <c r="C39" s="106"/>
      <c r="D39" s="107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770000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-3300.0000000001164</v>
      </c>
      <c r="I40" s="2"/>
    </row>
    <row r="41" spans="1:9" ht="16.5" customHeight="1">
      <c r="C41" s="2"/>
      <c r="D41" s="2"/>
      <c r="E41" s="101" t="s">
        <v>55</v>
      </c>
      <c r="F41" s="101"/>
      <c r="G41" s="101"/>
      <c r="H41" s="101"/>
      <c r="I41" s="2"/>
    </row>
    <row r="42" spans="1:9"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2" t="s">
        <v>71</v>
      </c>
      <c r="B3" s="112"/>
      <c r="C3" s="112"/>
      <c r="E3" t="s">
        <v>64</v>
      </c>
      <c r="F3">
        <f>Sheet1!F35</f>
        <v>703000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773300.00000000012</v>
      </c>
      <c r="D6" t="s">
        <v>67</v>
      </c>
    </row>
    <row r="8" spans="1:7">
      <c r="A8" s="112" t="s">
        <v>72</v>
      </c>
      <c r="B8" s="112"/>
      <c r="C8" s="112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703000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703000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703000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2023-06-06T01:22:15Z</dcterms:modified>
</cp:coreProperties>
</file>