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48AB399C-4321-4A16-BAD0-D2550200C739}" xr6:coauthVersionLast="47" xr6:coauthVersionMax="47" xr10:uidLastSave="{670CF0C2-E885-4B16-883B-2776BB356A4C}"/>
  <bookViews>
    <workbookView xWindow="-24990" yWindow="0" windowWidth="1753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<sst xmlns="http://schemas.openxmlformats.org/spreadsheetml/2006/main" count="105" uniqueCount="91">
  <si>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</si>
  <si>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</si>
  <si>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</si>
  <si>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</si>
  <si>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</si>
  <si>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</si>
  <si>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</si>
  <si>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</si>
  <si>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</si>
  <si>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</si>
  <si>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</si>
  <si>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</si>
  <si>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</si>
  <si>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</si>
  <si>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</si>
  <si>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</si>
  <si>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</si>
  <si>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</si>
  <si>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</si>
  <si>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</si>
  <si>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</si>
  <si>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</si>
  <si>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</si>
  <si>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</si>
  <si>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</si>
  <si>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</si>
  <si>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</si>
  <si>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</si>
  <si>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</si>
  <si>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</si>
  <si>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</si>
  <si>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</si>
  <si>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</si>
  <si>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</si>
  <si>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</si>
  <si>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</si>
  <si>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</si>
  <si>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</si>
  <si>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</si>
  <si>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</si>
  <si>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</si>
  <si>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</si>
  <si>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</si>
  <si>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</si>
  <si>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</si>
  <si>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</si>
  <si>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</si>
  <si>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</si>
  <si>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</si>
  <si>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</si>
  <si>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</si>
  <si>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</si>
  <si>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</si>
  <si>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</si>
  <si>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</si>
  <si>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</si>
  <si>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</si>
  <si>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</si>
  <si>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</si>
  <si>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</si>
  <si>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</si>
  <si>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</si>
  <si>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</si>
  <si>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</si>
  <si>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</si>
  <si>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</si>
  <si>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</si>
  <si>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</si>
  <si>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</si>
  <si>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</si>
  <si>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</si>
  <si>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</si>
  <si>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</si>
  <si>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</si>
  <si>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</si>
  <si>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</si>
  <si>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라이젠7-4세대 5800X3D (버미어) (정품)</t>
    <phoneticPr fontId="1" type="noConversion"/>
  </si>
  <si>
    <t>PCCOOLER G6 (BLACK)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</si>
  <si>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</si>
  <si>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</si>
  <si>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Western Digital WD BLUE 7200/256M (WD20EZBX, 2TB)</t>
    <phoneticPr fontId="1" type="noConversion"/>
  </si>
  <si>
    <t>darkFlash UPMOST 850W 80PLUS GOLD FULL MODULAR 블랙</t>
    <phoneticPr fontId="1" type="noConversion"/>
  </si>
  <si>
    <t>MSI MAG B550M 박격포 WiFi</t>
    <phoneticPr fontId="1" type="noConversion"/>
  </si>
  <si>
    <t>배송비</t>
    <phoneticPr fontId="1" type="noConversion"/>
  </si>
  <si>
    <t>자동차 퀵 배송</t>
    <phoneticPr fontId="1" type="noConversion"/>
  </si>
  <si>
    <t>본체 구성 합계</t>
    <phoneticPr fontId="1" type="noConversion"/>
  </si>
  <si>
    <t>김광현 고객님</t>
    <phoneticPr fontId="1" type="noConversion"/>
  </si>
  <si>
    <t>LG전자 울트라기어 27GP830</t>
    <phoneticPr fontId="1" type="noConversion"/>
  </si>
  <si>
    <t>모니터</t>
    <phoneticPr fontId="1" type="noConversion"/>
  </si>
  <si>
    <t>darkFlash DK360 MESH RGB 강화유리 (블랙)</t>
    <phoneticPr fontId="1" type="noConversion"/>
  </si>
  <si>
    <t>이엠텍 지포스 RTX 4070 Ti GAMINGPRO D6X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</si>
</sst>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9" sqref="F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48</v>
      </c>
      <c r="B1" s="19" t="s">
        <v>86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37</v>
      </c>
      <c r="B2" s="29">
        <v>1055745860</v>
      </c>
      <c r="C2" s="115"/>
      <c r="D2" s="116"/>
      <c r="E2" s="50"/>
      <c r="F2" s="51"/>
      <c r="G2" s="51"/>
      <c r="H2" s="52"/>
    </row>
    <row r="3" spans="1:9" ht="22.5" customHeight="1">
      <c r="A3" s="15" t="s">
        <v>38</v>
      </c>
      <c r="B3" s="16">
        <f ca="1">TODAY()</f>
        <v>45053</v>
      </c>
      <c r="C3" s="15" t="s">
        <v>39</v>
      </c>
      <c r="D3" s="18"/>
      <c r="E3" s="50"/>
      <c r="F3" s="51"/>
      <c r="G3" s="51"/>
      <c r="H3" s="52"/>
    </row>
    <row r="4" spans="1:9" ht="22.5" customHeight="1">
      <c r="A4" s="14" t="s">
        <v>36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50</v>
      </c>
      <c r="B6" s="103"/>
      <c r="C6" s="61" t="s">
        <v>76</v>
      </c>
      <c r="D6" s="62"/>
      <c r="E6" s="3" t="s">
        <v>6</v>
      </c>
      <c r="F6" s="6">
        <v>464000</v>
      </c>
      <c r="G6" s="3">
        <v>1</v>
      </c>
      <c r="H6" s="6">
        <f>F6*G6</f>
        <v>464000</v>
      </c>
      <c r="I6" s="2"/>
    </row>
    <row r="7" spans="1:9" ht="24" customHeight="1">
      <c r="A7" s="104"/>
      <c r="B7" s="105"/>
      <c r="C7" s="61" t="s">
        <v>77</v>
      </c>
      <c r="D7" s="62"/>
      <c r="E7" s="22" t="s">
        <v>13</v>
      </c>
      <c r="F7" s="6">
        <v>46000</v>
      </c>
      <c r="G7" s="3">
        <v>1</v>
      </c>
      <c r="H7" s="6">
        <f t="shared" ref="H7:H19" si="0">F7*G7</f>
        <v>46000</v>
      </c>
      <c r="I7" s="2"/>
    </row>
    <row r="8" spans="1:9" ht="25.5" customHeight="1">
      <c r="A8" s="104"/>
      <c r="B8" s="105"/>
      <c r="C8" s="63" t="s">
        <v>82</v>
      </c>
      <c r="D8" s="64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4"/>
      <c r="B10" s="105"/>
      <c r="C10" s="61" t="s">
        <v>90</v>
      </c>
      <c r="D10" s="62"/>
      <c r="E10" s="3" t="s">
        <v>9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104"/>
      <c r="B11" s="105"/>
      <c r="C11" s="126"/>
      <c r="D11" s="127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4"/>
      <c r="B13" s="105"/>
      <c r="C13" s="92" t="s">
        <v>80</v>
      </c>
      <c r="D13" s="93"/>
      <c r="E13" s="3" t="s">
        <v>52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4"/>
      <c r="B14" s="105"/>
      <c r="C14" s="92" t="s">
        <v>89</v>
      </c>
      <c r="D14" s="93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143000</v>
      </c>
      <c r="G15" s="3">
        <v>1</v>
      </c>
      <c r="H15" s="6">
        <f t="shared" si="0"/>
        <v>143000</v>
      </c>
      <c r="I15" s="2"/>
    </row>
    <row r="16" spans="1:9" ht="24" customHeight="1">
      <c r="A16" s="104"/>
      <c r="B16" s="105"/>
      <c r="C16" s="122"/>
      <c r="D16" s="123"/>
      <c r="E16" s="3" t="s">
        <v>49</v>
      </c>
      <c r="F16" s="6">
        <v>29000</v>
      </c>
      <c r="G16" s="3">
        <v>-1</v>
      </c>
      <c r="H16" s="6">
        <f t="shared" si="0"/>
        <v>-29000</v>
      </c>
      <c r="I16" s="2"/>
    </row>
    <row r="17" spans="1:9">
      <c r="A17" s="104"/>
      <c r="B17" s="105"/>
      <c r="C17" s="95" t="s">
        <v>57</v>
      </c>
      <c r="D17" s="96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47</v>
      </c>
      <c r="D18" s="125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 t="s">
        <v>84</v>
      </c>
      <c r="D19" s="121"/>
      <c r="E19" s="4" t="s">
        <v>83</v>
      </c>
      <c r="F19" s="7">
        <v>30000</v>
      </c>
      <c r="G19" s="4">
        <v>1</v>
      </c>
      <c r="H19" s="6">
        <f t="shared" si="0"/>
        <v>30000</v>
      </c>
      <c r="I19" s="2"/>
    </row>
    <row r="20" spans="1:9" ht="12.75" customHeight="1">
      <c r="A20" s="106" t="s">
        <v>51</v>
      </c>
      <c r="B20" s="107"/>
      <c r="C20" s="119" t="s">
        <v>85</v>
      </c>
      <c r="D20" s="119"/>
      <c r="E20" s="97">
        <f>SUM(H6:H19)</f>
        <v>2400000</v>
      </c>
      <c r="F20" s="97"/>
      <c r="G20" s="24">
        <v>1</v>
      </c>
      <c r="H20" s="58" t="s">
        <v>16</v>
      </c>
      <c r="I20" s="2"/>
    </row>
    <row r="21" spans="1:9" ht="12.75" customHeight="1">
      <c r="A21" s="108"/>
      <c r="B21" s="109"/>
      <c r="C21" s="119"/>
      <c r="D21" s="119"/>
      <c r="E21" s="97">
        <f>E20*G20</f>
        <v>2400000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19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88</v>
      </c>
      <c r="F24" s="6">
        <v>430000</v>
      </c>
      <c r="G24" s="3">
        <v>1</v>
      </c>
      <c r="H24" s="6">
        <f>F24*G24</f>
        <v>430000</v>
      </c>
      <c r="I24" s="2"/>
    </row>
    <row r="25" spans="1:9" ht="25.15" customHeight="1">
      <c r="A25" s="74" t="s">
        <v>73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27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430000</v>
      </c>
      <c r="F33" s="99"/>
      <c r="G33" s="99"/>
      <c r="H33" s="56" t="s">
        <v>16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30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2830000</v>
      </c>
      <c r="G35" s="67"/>
      <c r="H35" s="9" t="s">
        <v>16</v>
      </c>
      <c r="I35" s="2"/>
    </row>
    <row r="36" spans="1:9" ht="16.5" customHeight="1">
      <c r="A36" s="72" t="s">
        <v>29</v>
      </c>
      <c r="B36" s="73"/>
      <c r="C36" s="82" t="b">
        <f>IF(F37="카드+현금",Sheet3!C9,IF(F37="현금+카드",Sheet3!C6))</f>
        <v>0</v>
      </c>
      <c r="D36" s="83"/>
      <c r="E36" s="8" t="s">
        <v>17</v>
      </c>
      <c r="F36" s="65">
        <f>F35*1.1-F35</f>
        <v>283000.00000000047</v>
      </c>
      <c r="G36" s="66"/>
      <c r="H36" s="10"/>
      <c r="I36" s="2"/>
    </row>
    <row r="37" spans="1:9" ht="17.25" customHeight="1">
      <c r="A37" s="72" t="s">
        <v>25</v>
      </c>
      <c r="B37" s="73"/>
      <c r="C37" s="41"/>
      <c r="D37" s="42"/>
      <c r="E37" s="8" t="s">
        <v>24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26</v>
      </c>
      <c r="B38" s="38"/>
      <c r="C38" s="43">
        <f>SUM(C35:C36)-C37</f>
        <v>0</v>
      </c>
      <c r="D38" s="44"/>
      <c r="E38" s="21" t="s">
        <v>25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18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3113000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56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53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68</v>
      </c>
      <c r="B3" s="51"/>
      <c r="C3" s="51"/>
      <c r="E3" t="s">
        <v>61</v>
      </c>
      <c r="F3">
        <f>Sheet1!F35</f>
        <v>2830000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17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2563000</v>
      </c>
      <c r="D6" t="s">
        <v>64</v>
      </c>
    </row>
    <row r="8" spans="1:7">
      <c r="A8" s="51" t="s">
        <v>69</v>
      </c>
      <c r="B8" s="51"/>
      <c r="C8" s="51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2830000</v>
      </c>
    </row>
    <row r="10" spans="1:7">
      <c r="B10" t="s">
        <v>17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2830000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31</v>
      </c>
      <c r="D1" s="12" t="s">
        <v>33</v>
      </c>
      <c r="E1" s="12" t="s">
        <v>33</v>
      </c>
    </row>
    <row r="2" spans="1:5">
      <c r="A2" t="s">
        <v>54</v>
      </c>
      <c r="B2" t="s">
        <v>16</v>
      </c>
      <c r="C2" s="20" t="s">
        <v>72</v>
      </c>
      <c r="D2" t="s">
        <v>32</v>
      </c>
    </row>
    <row r="3" spans="1:5">
      <c r="A3" t="s">
        <v>22</v>
      </c>
      <c r="B3" t="s">
        <v>28</v>
      </c>
      <c r="C3" s="20" t="s">
        <v>71</v>
      </c>
      <c r="D3" s="13" t="s">
        <v>34</v>
      </c>
    </row>
    <row r="4" spans="1:5">
      <c r="A4" t="s">
        <v>23</v>
      </c>
      <c r="B4" s="11">
        <f>Sheet1!F35-(Sheet1!C35)</f>
        <v>2830000</v>
      </c>
    </row>
    <row r="5" spans="1:5">
      <c r="A5" t="s">
        <v>70</v>
      </c>
      <c r="B5" s="11"/>
    </row>
    <row r="6" spans="1:5">
      <c r="A6" t="s">
        <v>35</v>
      </c>
    </row>
    <row r="7" spans="1:5">
      <c r="A7" t="s">
        <v>55</v>
      </c>
    </row>
    <row r="8" spans="1:5">
      <c r="A8" t="s">
        <v>15</v>
      </c>
      <c r="B8" s="11">
        <v>60000</v>
      </c>
    </row>
    <row r="9" spans="1:5">
      <c r="A9" t="s">
        <v>42</v>
      </c>
      <c r="B9" s="11">
        <v>70000</v>
      </c>
    </row>
    <row r="10" spans="1:5">
      <c r="A10" t="s">
        <v>40</v>
      </c>
      <c r="B10" s="11">
        <v>80000</v>
      </c>
    </row>
    <row r="11" spans="1:5">
      <c r="A11" t="s">
        <v>41</v>
      </c>
      <c r="B11" s="11">
        <v>100000</v>
      </c>
    </row>
    <row r="12" spans="1:5">
      <c r="A12" t="s">
        <v>44</v>
      </c>
      <c r="B12" s="11">
        <v>151200</v>
      </c>
    </row>
    <row r="13" spans="1:5">
      <c r="A13" t="s">
        <v>43</v>
      </c>
      <c r="B13" s="11">
        <v>188000</v>
      </c>
    </row>
    <row r="14" spans="1:5">
      <c r="A14" t="s">
        <v>45</v>
      </c>
      <c r="B14" s="11">
        <v>194290</v>
      </c>
    </row>
    <row r="15" spans="1:5">
      <c r="A15" t="s">
        <v>46</v>
      </c>
      <c r="B15" s="11">
        <v>359000</v>
      </c>
    </row>
    <row r="16" spans="1:5">
      <c r="A16" t="s">
        <v>47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2023-05-07T06:28:17Z</dcterms:modified>
</cp:coreProperties>
</file>