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C10D1E0F-6B7D-400C-A10F-075CA5416C3C}" xr6:coauthVersionLast="47" xr6:coauthVersionMax="47" xr10:uidLastSave="{48D612BA-B79B-4F92-828F-60FD95BD18A1}"/>
  <bookViews>
    <workbookView xWindow="33525" yWindow="0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<sst xmlns="http://schemas.openxmlformats.org/spreadsheetml/2006/main" count="116" uniqueCount="101">
  <si>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</si>
  <si>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</si>
  <si>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</si>
  <si>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</si>
  <si>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</si>
  <si>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</si>
  <si>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</si>
  <si>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</si>
  <si>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</si>
  <si>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</si>
  <si>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</si>
  <si>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</si>
  <si>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</si>
  <si>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</si>
  <si>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</si>
  <si>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</si>
  <si>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</si>
  <si>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</si>
  <si>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</si>
  <si>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</si>
  <si>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</si>
  <si>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</si>
  <si>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</si>
  <si>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</si>
  <si>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</si>
  <si>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</si>
  <si>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</si>
  <si>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</si>
  <si>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</si>
  <si>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</si>
  <si>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</si>
  <si>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</si>
  <si>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</si>
  <si>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</si>
  <si>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</si>
  <si>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</si>
  <si>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</si>
  <si>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</si>
  <si>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</si>
  <si>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</si>
  <si>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</si>
  <si>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</si>
  <si>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</si>
  <si>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</si>
  <si>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</si>
  <si>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</si>
  <si>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</si>
  <si>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</si>
  <si>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</si>
  <si>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</si>
  <si>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</si>
  <si>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</si>
  <si>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</si>
  <si>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</si>
  <si>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</si>
  <si>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</si>
  <si>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</si>
  <si>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</si>
  <si>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</si>
  <si>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</si>
  <si>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</si>
  <si>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</si>
  <si>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</si>
  <si>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</si>
  <si>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</si>
  <si>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</si>
  <si>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</si>
  <si>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</si>
  <si>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</si>
  <si>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</si>
  <si>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</si>
  <si>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</si>
  <si>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</si>
  <si>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</si>
  <si>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</si>
  <si>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</si>
  <si>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</si>
  <si>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</si>
  <si>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</si>
  <si>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</si>
  <si>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</si>
  <si>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</si>
  <si>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</si>
  <si>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코어i5-12세대 12400F (엘더레이크) (정품)</t>
    <phoneticPr fontId="1" type="noConversion"/>
  </si>
  <si>
    <t>마이크로닉스 MA420 스웰로우 ARGB</t>
    <phoneticPr fontId="1" type="noConversion"/>
  </si>
  <si>
    <t>MSI PRO H610M-B DDR4</t>
    <phoneticPr fontId="1" type="noConversion"/>
  </si>
  <si>
    <t>삼성전자 DDR4-3200 (16GB)x2 32GB 구성</t>
    <phoneticPr fontId="1" type="noConversion"/>
  </si>
  <si>
    <t>삼성전자 PM9A1 M.2 NVMe 수입 (1TB)</t>
    <phoneticPr fontId="1" type="noConversion"/>
  </si>
  <si>
    <t>앱코 NCORE 커넬 강화유리</t>
    <phoneticPr fontId="1" type="noConversion"/>
  </si>
  <si>
    <t>마이크로닉스 VISION II 600W</t>
    <phoneticPr fontId="1" type="noConversion"/>
  </si>
  <si>
    <t>MSI 지포스 RTX 3060 벤투스 2X OC D6 12GB</t>
    <phoneticPr fontId="1" type="noConversion"/>
  </si>
  <si>
    <t xml:space="preserve"> PIXELART PAQ3250F IPS 165 게이밍 무결점 2560X1440 QHD해상도</t>
    <phoneticPr fontId="1" type="noConversion"/>
  </si>
  <si>
    <t>모니터</t>
    <phoneticPr fontId="1" type="noConversion"/>
  </si>
  <si>
    <t>컴퓨터 매입은 CPU+메모리는 7년전 모델이라</t>
    <phoneticPr fontId="1" type="noConversion"/>
  </si>
  <si>
    <t>금액이 안나와요 (너무저렴합니다)</t>
    <phoneticPr fontId="1" type="noConversion"/>
  </si>
  <si>
    <t>보조사용하시거나, 완조립중고거래 추천드립니다</t>
    <phoneticPr fontId="1" type="noConversion"/>
  </si>
  <si>
    <t xml:space="preserve"> 디자인전문용 i5</t>
    <phoneticPr fontId="1" type="noConversion"/>
  </si>
  <si>
    <t>i5 6600 +메모리 5만원 매입말씀드림</t>
    <phoneticPr fontId="1" type="noConversion"/>
  </si>
  <si>
    <t>다른pc 2대더 있는거 폐기할수있는지 문의</t>
    <phoneticPr fontId="1" type="noConversion"/>
  </si>
  <si>
    <t>성수동 퀵배송비 서비스지원약속</t>
    <phoneticPr fontId="1" type="noConversion"/>
  </si>
  <si>
    <t>키보드합본+RGB있는걸로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</si>
</sst>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1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4.875" customWidth="1"/>
    <col min="3" max="3" width="6.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50</v>
      </c>
      <c r="B1" s="34" t="s">
        <v>96</v>
      </c>
      <c r="C1" s="116" t="s">
        <v>76</v>
      </c>
      <c r="D1" s="117"/>
      <c r="E1" s="47"/>
      <c r="F1" s="48"/>
      <c r="G1" s="48"/>
      <c r="H1" s="49"/>
    </row>
    <row r="2" spans="1:9" ht="22.5" customHeight="1">
      <c r="A2" s="15" t="s">
        <v>39</v>
      </c>
      <c r="B2" s="28">
        <v>1045448864</v>
      </c>
      <c r="C2" s="118"/>
      <c r="D2" s="119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45050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20"/>
      <c r="C4" s="120"/>
      <c r="D4" s="121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52</v>
      </c>
      <c r="B6" s="106"/>
      <c r="C6" s="61" t="s">
        <v>83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7"/>
      <c r="B7" s="108"/>
      <c r="C7" s="61" t="s">
        <v>84</v>
      </c>
      <c r="D7" s="62"/>
      <c r="E7" s="21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7"/>
      <c r="B8" s="108"/>
      <c r="C8" s="63" t="s">
        <v>85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7"/>
      <c r="B9" s="108"/>
      <c r="C9" s="61" t="s">
        <v>86</v>
      </c>
      <c r="D9" s="62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7"/>
      <c r="B10" s="108"/>
      <c r="C10" s="61" t="s">
        <v>90</v>
      </c>
      <c r="D10" s="62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107"/>
      <c r="B11" s="108"/>
      <c r="C11" s="131"/>
      <c r="D11" s="132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7"/>
      <c r="B12" s="108"/>
      <c r="C12" s="133" t="s">
        <v>87</v>
      </c>
      <c r="D12" s="62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107"/>
      <c r="B13" s="108"/>
      <c r="C13" s="125"/>
      <c r="D13" s="126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125" t="s">
        <v>88</v>
      </c>
      <c r="D14" s="126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7"/>
      <c r="B15" s="108"/>
      <c r="C15" s="125" t="s">
        <v>89</v>
      </c>
      <c r="D15" s="126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7"/>
      <c r="B16" s="108"/>
      <c r="C16" s="127"/>
      <c r="D16" s="12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7"/>
      <c r="B17" s="108"/>
      <c r="C17" s="96" t="s">
        <v>59</v>
      </c>
      <c r="D17" s="9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129" t="s">
        <v>82</v>
      </c>
      <c r="D18" s="13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123"/>
      <c r="D19" s="124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9" t="s">
        <v>53</v>
      </c>
      <c r="B20" s="110"/>
      <c r="C20" s="122" t="s">
        <v>16</v>
      </c>
      <c r="D20" s="122"/>
      <c r="E20" s="100">
        <f>SUM(H6:H19)</f>
        <v>1144000</v>
      </c>
      <c r="F20" s="100"/>
      <c r="G20" s="23">
        <v>1</v>
      </c>
      <c r="H20" s="58" t="s">
        <v>18</v>
      </c>
      <c r="I20" s="2"/>
    </row>
    <row r="21" spans="1:9" ht="12.75" customHeight="1">
      <c r="A21" s="111"/>
      <c r="B21" s="112"/>
      <c r="C21" s="122"/>
      <c r="D21" s="122"/>
      <c r="E21" s="100">
        <f>E20*G20</f>
        <v>1144000</v>
      </c>
      <c r="F21" s="100"/>
      <c r="G21" s="100"/>
      <c r="H21" s="58"/>
      <c r="I21" s="2"/>
    </row>
    <row r="22" spans="1:9" ht="12.75" customHeight="1">
      <c r="A22" s="111"/>
      <c r="B22" s="112"/>
      <c r="C22" s="122"/>
      <c r="D22" s="122"/>
      <c r="E22" s="100"/>
      <c r="F22" s="100"/>
      <c r="G22" s="100"/>
      <c r="H22" s="58"/>
      <c r="I22" s="2"/>
    </row>
    <row r="23" spans="1:9" ht="17.25" customHeight="1">
      <c r="A23" s="111"/>
      <c r="B23" s="112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3"/>
      <c r="B24" s="114"/>
      <c r="C24" s="92" t="s">
        <v>91</v>
      </c>
      <c r="D24" s="93"/>
      <c r="E24" s="5" t="s">
        <v>92</v>
      </c>
      <c r="F24" s="6">
        <v>290000</v>
      </c>
      <c r="G24" s="3">
        <v>1</v>
      </c>
      <c r="H24" s="6">
        <f>F24*G24</f>
        <v>290000</v>
      </c>
      <c r="I24" s="2"/>
    </row>
    <row r="25" spans="1:9" ht="25.15" customHeight="1">
      <c r="A25" s="74" t="s">
        <v>77</v>
      </c>
      <c r="B25" s="75"/>
      <c r="C25" s="94" t="s">
        <v>93</v>
      </c>
      <c r="D25" s="95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 t="s">
        <v>94</v>
      </c>
      <c r="D26" s="95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8" t="s">
        <v>95</v>
      </c>
      <c r="D27" s="99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D28" s="35" t="s">
        <v>99</v>
      </c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6" t="s">
        <v>100</v>
      </c>
      <c r="D29" s="97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6" t="s">
        <v>97</v>
      </c>
      <c r="D30" s="97"/>
      <c r="E30" s="5"/>
      <c r="F30" s="6">
        <v>50000</v>
      </c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6"/>
      <c r="D31" s="97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6" t="s">
        <v>98</v>
      </c>
      <c r="D32" s="97"/>
      <c r="E32" s="5"/>
      <c r="F32" s="6">
        <v>20000</v>
      </c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101">
        <f>SUM(H24:H32)</f>
        <v>290000</v>
      </c>
      <c r="F33" s="102"/>
      <c r="G33" s="102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3"/>
      <c r="F34" s="104"/>
      <c r="G34" s="104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1434000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143400.00000000023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61</v>
      </c>
      <c r="G37" s="81"/>
      <c r="H37" s="27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0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4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1577400</v>
      </c>
      <c r="G39" s="68"/>
      <c r="H39" s="25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5" t="s">
        <v>58</v>
      </c>
      <c r="G40" s="115"/>
      <c r="H40" s="26">
        <f>F39-(F36+F35)</f>
        <v>0</v>
      </c>
      <c r="I40" s="2"/>
    </row>
    <row r="41" spans="1:9" ht="16.5" customHeight="1">
      <c r="C41" s="2"/>
      <c r="D41" s="2"/>
      <c r="E41" s="36" t="s">
        <v>55</v>
      </c>
      <c r="F41" s="36"/>
      <c r="G41" s="36"/>
      <c r="H41" s="36"/>
      <c r="I41" s="2"/>
    </row>
    <row r="42" spans="1:9"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71</v>
      </c>
      <c r="B3" s="51"/>
      <c r="C3" s="51"/>
      <c r="E3" t="s">
        <v>64</v>
      </c>
      <c r="F3">
        <f>Sheet1!F35</f>
        <v>1434000</v>
      </c>
    </row>
    <row r="4" spans="1:7">
      <c r="A4" t="s">
        <v>70</v>
      </c>
      <c r="B4" s="29" t="s">
        <v>68</v>
      </c>
      <c r="C4" s="31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2">
        <f>(F3-C4)*C5</f>
        <v>1577400.0000000002</v>
      </c>
      <c r="D6" t="s">
        <v>67</v>
      </c>
    </row>
    <row r="8" spans="1:7">
      <c r="A8" s="51" t="s">
        <v>72</v>
      </c>
      <c r="B8" s="51"/>
      <c r="C8" s="51"/>
    </row>
    <row r="9" spans="1:7">
      <c r="A9" t="s">
        <v>70</v>
      </c>
      <c r="B9" s="30" t="s">
        <v>69</v>
      </c>
      <c r="C9" s="33"/>
      <c r="D9" t="s">
        <v>65</v>
      </c>
      <c r="G9" s="32">
        <f>((F3*C10)-C9)/C10</f>
        <v>1434000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2">
        <f>ROUND(G9,-3)</f>
        <v>1434000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19" t="s">
        <v>75</v>
      </c>
      <c r="D2" t="s">
        <v>34</v>
      </c>
    </row>
    <row r="3" spans="1:5">
      <c r="A3" t="s">
        <v>24</v>
      </c>
      <c r="B3" t="s">
        <v>30</v>
      </c>
      <c r="C3" s="19" t="s">
        <v>74</v>
      </c>
      <c r="D3" s="13" t="s">
        <v>36</v>
      </c>
    </row>
    <row r="4" spans="1:5">
      <c r="A4" t="s">
        <v>25</v>
      </c>
      <c r="B4" s="11">
        <f>Sheet1!F35-(Sheet1!C35)</f>
        <v>1434000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19"/>
    </row>
    <row r="22" spans="1:2">
      <c r="A22" s="19"/>
    </row>
    <row r="23" spans="1:2">
      <c r="A23" s="19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2023-05-04T03:31:42Z</cp:lastPrinted>
  <dcterms:created xsi:type="dcterms:W3CDTF">2019-03-28T03:58:09Z</dcterms:created>
  <dcterms:modified xsi:type="dcterms:W3CDTF">2023-05-04T10:12:00Z</dcterms:modified>
</cp:coreProperties>
</file>