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7" documentId="8_{3A248995-E006-4FF0-BF16-1B035708E43E}" xr6:coauthVersionLast="47" xr6:coauthVersionMax="47" xr10:uidLastSave="{F10C7172-C9BA-48C2-9A69-D43FAD8C26AB}"/>
  <bookViews>
    <workbookView xWindow="1170" yWindow="117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<sst xmlns="http://schemas.openxmlformats.org/spreadsheetml/2006/main" count="101" uniqueCount="87">
  <si>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</si>
  <si>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</si>
  <si>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</si>
  <si>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</si>
  <si>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</si>
  <si>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</si>
  <si>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</si>
  <si>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</si>
  <si>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</si>
  <si>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</si>
  <si>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</si>
  <si>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</si>
  <si>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</si>
  <si>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</si>
  <si>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</si>
  <si>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</si>
  <si>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</si>
  <si>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</si>
  <si>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</si>
  <si>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</si>
  <si>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</si>
  <si>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</si>
  <si>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</si>
  <si>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</si>
  <si>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</si>
  <si>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</si>
  <si>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</si>
  <si>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</si>
  <si>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</si>
  <si>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</si>
  <si>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</si>
  <si>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</si>
  <si>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</si>
  <si>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</si>
  <si>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</si>
  <si>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</si>
  <si>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</si>
  <si>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</si>
  <si>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</si>
  <si>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</si>
  <si>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</si>
  <si>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</si>
  <si>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</si>
  <si>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</si>
  <si>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</si>
  <si>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</si>
  <si>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</si>
  <si>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</si>
  <si>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</si>
  <si>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</si>
  <si>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</si>
  <si>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</si>
  <si>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</si>
  <si>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</si>
  <si>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</si>
  <si>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</si>
  <si>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</si>
  <si>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</si>
  <si>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</si>
  <si>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</si>
  <si>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</si>
  <si>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</si>
  <si>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</si>
  <si>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</si>
  <si>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</si>
  <si>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</si>
  <si>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</si>
  <si>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</si>
  <si>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</si>
  <si>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</si>
  <si>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</si>
  <si>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</si>
  <si>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</si>
  <si>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</si>
  <si>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</si>
  <si>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</si>
  <si>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</si>
  <si>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GIGABYTE B760M DS3H DDR5</t>
    <phoneticPr fontId="1" type="noConversion"/>
  </si>
  <si>
    <t>삼성 PM9A1 M.2 NVMe 수입 (1TB)삼성980pro랑 동급 AS기간차이 2년보증</t>
    <phoneticPr fontId="1" type="noConversion"/>
  </si>
  <si>
    <t>마이크로닉스 Classic II 풀체인지 800W 80PLUS BRONZE 230V EU</t>
    <phoneticPr fontId="1" type="noConversion"/>
  </si>
  <si>
    <t>/</t>
    <phoneticPr fontId="1" type="noConversion"/>
  </si>
  <si>
    <t>가지고 방문하시는걸로 RTX3070ti</t>
    <phoneticPr fontId="1" type="noConversion"/>
  </si>
  <si>
    <t>darkFlash DK360 MESH RGB 강화유리 (화이트)</t>
    <phoneticPr fontId="1" type="noConversion"/>
  </si>
  <si>
    <t>인텔 i5 13400F (랩터레이크) (정품)</t>
    <phoneticPr fontId="1" type="noConversion"/>
  </si>
  <si>
    <t>JIUSHARK JF100 (WHITE)</t>
    <phoneticPr fontId="1" type="noConversion"/>
  </si>
  <si>
    <t>삼성전자 DDR5-4800 (16GB)</t>
    <phoneticPr fontId="1" type="noConversion"/>
  </si>
  <si>
    <t>진동현(채널문의)i5 13400f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</si>
</sst>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theme="1"/>
      <name val="HY견고딕"/>
      <family val="1"/>
      <charset val="129"/>
    </font>
    <font>
      <sz val="9"/>
      <color theme="1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76</v>
      </c>
      <c r="D1" s="39"/>
      <c r="E1" s="110"/>
      <c r="F1" s="111"/>
      <c r="G1" s="111"/>
      <c r="H1" s="112"/>
    </row>
    <row r="2" spans="1:9" ht="22.5" customHeight="1">
      <c r="A2" s="15" t="s">
        <v>39</v>
      </c>
      <c r="B2" s="29">
        <v>1032301521</v>
      </c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45045</v>
      </c>
      <c r="C3" s="15" t="s">
        <v>41</v>
      </c>
      <c r="D3" s="18"/>
      <c r="E3" s="113"/>
      <c r="F3" s="36"/>
      <c r="G3" s="36"/>
      <c r="H3" s="114"/>
    </row>
    <row r="4" spans="1:9" ht="22.5" customHeight="1">
      <c r="A4" s="14" t="s">
        <v>38</v>
      </c>
      <c r="B4" s="44"/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52</v>
      </c>
      <c r="B6" s="69"/>
      <c r="C6" s="121" t="s">
        <v>83</v>
      </c>
      <c r="D6" s="122"/>
      <c r="E6" s="3" t="s">
        <v>6</v>
      </c>
      <c r="F6" s="6">
        <v>285000</v>
      </c>
      <c r="G6" s="3">
        <v>1</v>
      </c>
      <c r="H6" s="6">
        <f>F6*G6</f>
        <v>285000</v>
      </c>
      <c r="I6" s="2"/>
    </row>
    <row r="7" spans="1:9" ht="24" customHeight="1">
      <c r="A7" s="70"/>
      <c r="B7" s="71"/>
      <c r="C7" s="121" t="s">
        <v>84</v>
      </c>
      <c r="D7" s="122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70"/>
      <c r="B8" s="71"/>
      <c r="C8" s="123" t="s">
        <v>77</v>
      </c>
      <c r="D8" s="124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37.5" customHeight="1">
      <c r="A9" s="70"/>
      <c r="B9" s="71"/>
      <c r="C9" s="121" t="s">
        <v>85</v>
      </c>
      <c r="D9" s="122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70"/>
      <c r="B10" s="71"/>
      <c r="C10" s="55"/>
      <c r="D10" s="56"/>
      <c r="E10" s="3"/>
      <c r="F10" s="6"/>
      <c r="G10" s="3"/>
      <c r="H10" s="6">
        <f t="shared" si="0"/>
        <v>0</v>
      </c>
      <c r="I10" s="2"/>
    </row>
    <row r="11" spans="1:9" ht="24" customHeight="1">
      <c r="A11" s="70"/>
      <c r="B11" s="71"/>
      <c r="C11" s="57" t="s">
        <v>81</v>
      </c>
      <c r="D11" s="58"/>
      <c r="E11" s="3" t="s">
        <v>9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78</v>
      </c>
      <c r="D12" s="60"/>
      <c r="E12" s="3" t="s">
        <v>10</v>
      </c>
      <c r="F12" s="6">
        <v>92000</v>
      </c>
      <c r="G12" s="3">
        <v>1</v>
      </c>
      <c r="H12" s="6">
        <f t="shared" si="0"/>
        <v>92000</v>
      </c>
      <c r="I12" s="2"/>
    </row>
    <row r="13" spans="1:9" ht="24" customHeight="1">
      <c r="A13" s="70"/>
      <c r="B13" s="71"/>
      <c r="C13" s="49" t="s">
        <v>80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82</v>
      </c>
      <c r="D14" s="50"/>
      <c r="E14" s="3" t="s">
        <v>11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70"/>
      <c r="B15" s="71"/>
      <c r="C15" s="49" t="s">
        <v>79</v>
      </c>
      <c r="D15" s="50"/>
      <c r="E15" s="3" t="s">
        <v>12</v>
      </c>
      <c r="F15" s="6">
        <v>94000</v>
      </c>
      <c r="G15" s="3">
        <v>1</v>
      </c>
      <c r="H15" s="6">
        <f t="shared" si="0"/>
        <v>94000</v>
      </c>
      <c r="I15" s="2"/>
    </row>
    <row r="16" spans="1:9" ht="24" customHeight="1">
      <c r="A16" s="70"/>
      <c r="B16" s="71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926000</v>
      </c>
      <c r="F20" s="63"/>
      <c r="G20" s="24">
        <v>1</v>
      </c>
      <c r="H20" s="120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926000</v>
      </c>
      <c r="F21" s="63"/>
      <c r="G21" s="63"/>
      <c r="H21" s="120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0"/>
      <c r="I22" s="2"/>
    </row>
    <row r="23" spans="1:9" ht="17.25" customHeight="1">
      <c r="A23" s="74"/>
      <c r="B23" s="75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3" t="s">
        <v>74</v>
      </c>
      <c r="B25" s="94"/>
      <c r="C25" s="90"/>
      <c r="D25" s="50"/>
      <c r="E25" s="5"/>
      <c r="F25" s="6"/>
      <c r="G25" s="3"/>
      <c r="H25" s="6">
        <f>F25*G25</f>
        <v>0</v>
      </c>
      <c r="I25" s="2"/>
    </row>
    <row r="26" spans="1:9">
      <c r="A26" s="95"/>
      <c r="B26" s="96"/>
      <c r="C26" s="90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5"/>
      <c r="B27" s="96"/>
      <c r="C27" s="61"/>
      <c r="D27" s="62"/>
      <c r="E27" s="5"/>
      <c r="F27" s="6"/>
      <c r="G27" s="3"/>
      <c r="H27" s="6">
        <f t="shared" si="1"/>
        <v>0</v>
      </c>
      <c r="I27" s="2"/>
    </row>
    <row r="28" spans="1:9">
      <c r="A28" s="95"/>
      <c r="B28" s="96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61"/>
      <c r="D29" s="62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97"/>
      <c r="B32" s="9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4">
        <f>SUM(H24:H32)</f>
        <v>0</v>
      </c>
      <c r="F33" s="65"/>
      <c r="G33" s="65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6"/>
      <c r="F34" s="67"/>
      <c r="G34" s="67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7">
        <f>SUM(E21,E33)</f>
        <v>926000</v>
      </c>
      <c r="G35" s="127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5">
        <f>F35*1.1-F35</f>
        <v>92600.000000000116</v>
      </c>
      <c r="G36" s="126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75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9">
        <v>18600</v>
      </c>
      <c r="G38" s="130"/>
      <c r="H38" s="131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8">
        <f>IF(F37="현금(이체X)",F35,IF(F37="웹결제",ROUND(Sheet2!B7,-4),IF(F37="이체 및 현금영수증",F35+F35*10%,IF(F37="이체 및 세금계산서",F35+F35*10%,IF(F37="이체 및 세금계산서",F35+F35*10%,)))))-F38</f>
        <v>1000000</v>
      </c>
      <c r="G39" s="12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-18600.000000000116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926000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468600.00000000006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926000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926000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926000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2023-04-22T07:38:07Z</cp:lastPrinted>
  <dcterms:created xsi:type="dcterms:W3CDTF">2019-03-28T03:58:09Z</dcterms:created>
  <dcterms:modified xsi:type="dcterms:W3CDTF">2023-04-29T06:41:37Z</dcterms:modified>
</cp:coreProperties>
</file>