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4" documentId="8_{20C28142-7C7F-4B03-9275-358B1C1D64EF}" xr6:coauthVersionLast="47" xr6:coauthVersionMax="47" xr10:uidLastSave="{7455F098-640D-4C0A-A544-C3992DC24ED5}"/>
  <bookViews>
    <workbookView xWindow="31815" yWindow="645" windowWidth="21600" windowHeight="1450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B4" i="2" s="1"/>
  <c r="F39" i="1"/>
  <c r="F36" i="1"/>
  <c r="C6" i="3" l="1"/>
  <c r="C38" i="1"/>
  <c r="H40" i="1" l="1"/>
</calcChain>
</file>

<file path=xl/sharedStrings.xml><?xml version="1.0" encoding="utf-8"?>
<sst xmlns="http://schemas.openxmlformats.org/spreadsheetml/2006/main" count="109" uniqueCount="94">
  <si>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</si>
  <si>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</si>
  <si>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</si>
  <si>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</si>
  <si>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</si>
  <si>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</si>
  <si>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</si>
  <si>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</si>
  <si>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</si>
  <si>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</si>
  <si>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</si>
  <si>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</si>
  <si>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</si>
  <si>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</si>
  <si>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</si>
  <si>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</si>
  <si>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</si>
  <si>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</si>
  <si>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</si>
  <si>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</si>
  <si>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</si>
  <si>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</si>
  <si>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</si>
  <si>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</si>
  <si>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</si>
  <si>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</si>
  <si>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</si>
  <si>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</si>
  <si>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</si>
  <si>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</si>
  <si>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</si>
  <si>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</si>
  <si>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</si>
  <si>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</si>
  <si>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</si>
  <si>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</si>
  <si>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</si>
  <si>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</si>
  <si>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</si>
  <si>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</si>
  <si>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</si>
  <si>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</si>
  <si>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</si>
  <si>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</si>
  <si>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</si>
  <si>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</si>
  <si>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</si>
  <si>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</si>
  <si>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</si>
  <si>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</si>
  <si>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</si>
  <si>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</si>
  <si>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</si>
  <si>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</si>
  <si>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</si>
  <si>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</si>
  <si>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</si>
  <si>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</si>
  <si>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</si>
  <si>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</si>
  <si>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</si>
  <si>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</si>
  <si>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</si>
  <si>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</si>
  <si>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</si>
  <si>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</si>
  <si>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</si>
  <si>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</si>
  <si>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</si>
  <si>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</si>
  <si>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</si>
  <si>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</si>
  <si>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</si>
  <si>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</si>
  <si>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</si>
  <si>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</si>
  <si>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▣ 기본무상 1년보증 (공임6만원 추가시)
( PC구입후 네이버카페 가입시 1년간
원격지원가능)</t>
    <phoneticPr fontId="1" type="noConversion"/>
  </si>
  <si>
    <t>인텔 i5-12400F 6코어12쓰레드(엘더레이크)</t>
    <phoneticPr fontId="1" type="noConversion"/>
  </si>
  <si>
    <t>3RSYS Socoool RC310 RGB (BLACK)</t>
    <phoneticPr fontId="1" type="noConversion"/>
  </si>
  <si>
    <t>MSI PRO H610M-B DDR4</t>
    <phoneticPr fontId="1" type="noConversion"/>
  </si>
  <si>
    <t>삼성전자 DDR4-3200 (16GB)</t>
    <phoneticPr fontId="1" type="noConversion"/>
  </si>
  <si>
    <t>이엠텍 지포스 GTX 1660 SUPER MIRACLE II D6 6GB</t>
    <phoneticPr fontId="1" type="noConversion"/>
  </si>
  <si>
    <t>WD Blue SN570 M.2 NVMe (500GB)일반대비 5배이상 빠릅니다.</t>
    <phoneticPr fontId="1" type="noConversion"/>
  </si>
  <si>
    <t>DAVEN D0 MESH 아크릴 (블랙) RGB컨트롤</t>
    <phoneticPr fontId="1" type="noConversion"/>
  </si>
  <si>
    <t xml:space="preserve">마이크로닉스 VISION II 정격600W </t>
    <phoneticPr fontId="1" type="noConversion"/>
  </si>
  <si>
    <t>LG 32MQ510SW  IPTV 32인치 TV (스피커 OK)</t>
    <phoneticPr fontId="1" type="noConversion"/>
  </si>
  <si>
    <t>박형태고객님(전화문의)</t>
    <phoneticPr fontId="1" type="noConversion"/>
  </si>
  <si>
    <t>장패드</t>
    <phoneticPr fontId="1" type="noConversion"/>
  </si>
  <si>
    <t>5mm게임장패드</t>
    <phoneticPr fontId="1" type="noConversion"/>
  </si>
  <si>
    <t>강원전자 hdmi 2.0 2m</t>
    <phoneticPr fontId="1" type="noConversion"/>
  </si>
  <si>
    <t>케이블</t>
    <phoneticPr fontId="1" type="noConversion"/>
  </si>
  <si>
    <t>마우스</t>
    <phoneticPr fontId="1" type="noConversion"/>
  </si>
  <si>
    <t>로지텍 G304 무선마우스  블랙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</si>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</sst>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₩&quot;#,##0;[Red]\-&quot;₩&quot;#,##0"/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6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4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9" t="s">
        <v>76</v>
      </c>
      <c r="D1" s="40"/>
      <c r="E1" s="110"/>
      <c r="F1" s="111"/>
      <c r="G1" s="111"/>
      <c r="H1" s="112"/>
    </row>
    <row r="2" spans="1:9" ht="22.5" customHeight="1">
      <c r="A2" s="15" t="s">
        <v>39</v>
      </c>
      <c r="B2" s="29">
        <v>1037015165</v>
      </c>
      <c r="C2" s="41"/>
      <c r="D2" s="42"/>
      <c r="E2" s="113"/>
      <c r="F2" s="37"/>
      <c r="G2" s="37"/>
      <c r="H2" s="114"/>
    </row>
    <row r="3" spans="1:9" ht="22.5" customHeight="1">
      <c r="A3" s="15" t="s">
        <v>40</v>
      </c>
      <c r="B3" s="16">
        <f ca="1">TODAY()</f>
        <v>45210</v>
      </c>
      <c r="C3" s="15" t="s">
        <v>41</v>
      </c>
      <c r="D3" s="18"/>
      <c r="E3" s="113"/>
      <c r="F3" s="37"/>
      <c r="G3" s="37"/>
      <c r="H3" s="114"/>
    </row>
    <row r="4" spans="1:9" ht="22.5" customHeight="1">
      <c r="A4" s="14" t="s">
        <v>38</v>
      </c>
      <c r="B4" s="45"/>
      <c r="C4" s="45"/>
      <c r="D4" s="46"/>
      <c r="E4" s="115"/>
      <c r="F4" s="116"/>
      <c r="G4" s="116"/>
      <c r="H4" s="117"/>
    </row>
    <row r="5" spans="1:9">
      <c r="A5" s="43" t="s">
        <v>0</v>
      </c>
      <c r="B5" s="44"/>
      <c r="C5" s="43" t="s">
        <v>5</v>
      </c>
      <c r="D5" s="44"/>
      <c r="E5" s="1" t="s">
        <v>1</v>
      </c>
      <c r="F5" s="1"/>
      <c r="G5" s="1"/>
      <c r="H5" s="1" t="s">
        <v>4</v>
      </c>
    </row>
    <row r="6" spans="1:9" ht="24" customHeight="1">
      <c r="A6" s="68" t="s">
        <v>52</v>
      </c>
      <c r="B6" s="69"/>
      <c r="C6" s="56" t="s">
        <v>77</v>
      </c>
      <c r="D6" s="57"/>
      <c r="E6" s="3" t="s">
        <v>6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70"/>
      <c r="B7" s="71"/>
      <c r="C7" s="56" t="s">
        <v>78</v>
      </c>
      <c r="D7" s="57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70"/>
      <c r="B8" s="71"/>
      <c r="C8" s="121" t="s">
        <v>79</v>
      </c>
      <c r="D8" s="122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70"/>
      <c r="B9" s="71"/>
      <c r="C9" s="56" t="s">
        <v>80</v>
      </c>
      <c r="D9" s="57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70"/>
      <c r="B10" s="71"/>
      <c r="C10" s="56" t="s">
        <v>81</v>
      </c>
      <c r="D10" s="57"/>
      <c r="E10" s="3" t="s">
        <v>9</v>
      </c>
      <c r="F10" s="6">
        <v>290000</v>
      </c>
      <c r="G10" s="3">
        <v>1</v>
      </c>
      <c r="H10" s="6">
        <f t="shared" si="0"/>
        <v>290000</v>
      </c>
      <c r="I10" s="2"/>
    </row>
    <row r="11" spans="1:9" ht="24" customHeight="1">
      <c r="A11" s="70"/>
      <c r="B11" s="71"/>
      <c r="C11" s="58"/>
      <c r="D11" s="59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60" t="s">
        <v>82</v>
      </c>
      <c r="D12" s="57"/>
      <c r="E12" s="3" t="s">
        <v>10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70"/>
      <c r="B13" s="71"/>
      <c r="C13" s="50"/>
      <c r="D13" s="51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50" t="s">
        <v>83</v>
      </c>
      <c r="D14" s="51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70"/>
      <c r="B15" s="71"/>
      <c r="C15" s="50" t="s">
        <v>84</v>
      </c>
      <c r="D15" s="51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70"/>
      <c r="B16" s="71"/>
      <c r="C16" s="52"/>
      <c r="D16" s="5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4" t="s">
        <v>49</v>
      </c>
      <c r="D18" s="5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8"/>
      <c r="D19" s="49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2" t="s">
        <v>53</v>
      </c>
      <c r="B20" s="73"/>
      <c r="C20" s="47" t="s">
        <v>16</v>
      </c>
      <c r="D20" s="47"/>
      <c r="E20" s="63">
        <f>SUM(H6:H19)</f>
        <v>884000</v>
      </c>
      <c r="F20" s="63"/>
      <c r="G20" s="24">
        <v>1</v>
      </c>
      <c r="H20" s="120" t="s">
        <v>18</v>
      </c>
      <c r="I20" s="2"/>
    </row>
    <row r="21" spans="1:9" ht="12.75" customHeight="1">
      <c r="A21" s="74"/>
      <c r="B21" s="75"/>
      <c r="C21" s="47"/>
      <c r="D21" s="47"/>
      <c r="E21" s="63">
        <f>E20*G20</f>
        <v>884000</v>
      </c>
      <c r="F21" s="63"/>
      <c r="G21" s="63"/>
      <c r="H21" s="120"/>
      <c r="I21" s="2"/>
    </row>
    <row r="22" spans="1:9" ht="12.75" customHeight="1">
      <c r="A22" s="74"/>
      <c r="B22" s="75"/>
      <c r="C22" s="47"/>
      <c r="D22" s="47"/>
      <c r="E22" s="63"/>
      <c r="F22" s="63"/>
      <c r="G22" s="63"/>
      <c r="H22" s="120"/>
      <c r="I22" s="2"/>
    </row>
    <row r="23" spans="1:9" ht="17.25" customHeight="1">
      <c r="A23" s="74"/>
      <c r="B23" s="75"/>
      <c r="C23" s="88" t="s">
        <v>21</v>
      </c>
      <c r="D23" s="89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50" t="s">
        <v>92</v>
      </c>
      <c r="D24" s="51"/>
      <c r="E24" s="5" t="s">
        <v>91</v>
      </c>
      <c r="F24" s="6">
        <v>50000</v>
      </c>
      <c r="G24" s="36">
        <v>1</v>
      </c>
      <c r="H24" s="6">
        <f>F24*G24</f>
        <v>50000</v>
      </c>
      <c r="I24" s="2"/>
    </row>
    <row r="25" spans="1:9" ht="25.15" customHeight="1">
      <c r="A25" s="93" t="s">
        <v>75</v>
      </c>
      <c r="B25" s="94"/>
      <c r="C25" s="90" t="s">
        <v>85</v>
      </c>
      <c r="D25" s="51"/>
      <c r="E25" s="5" t="s">
        <v>33</v>
      </c>
      <c r="F25" s="6">
        <v>275000</v>
      </c>
      <c r="G25" s="3">
        <v>1</v>
      </c>
      <c r="H25" s="6">
        <f>F25*G25</f>
        <v>275000</v>
      </c>
      <c r="I25" s="2"/>
    </row>
    <row r="26" spans="1:9">
      <c r="A26" s="95"/>
      <c r="B26" s="96"/>
      <c r="C26" s="90" t="s">
        <v>88</v>
      </c>
      <c r="D26" s="51"/>
      <c r="E26" s="5" t="s">
        <v>87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5"/>
      <c r="B27" s="96"/>
      <c r="C27" s="61" t="s">
        <v>89</v>
      </c>
      <c r="D27" s="62"/>
      <c r="E27" s="5" t="s">
        <v>90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95"/>
      <c r="B28" s="96"/>
      <c r="C28" s="43"/>
      <c r="D28" s="44"/>
      <c r="E28" s="5"/>
      <c r="F28" s="6"/>
      <c r="G28" s="3"/>
      <c r="H28" s="6">
        <f t="shared" si="1"/>
        <v>0</v>
      </c>
      <c r="I28" s="2"/>
    </row>
    <row r="29" spans="1:9">
      <c r="A29" s="95"/>
      <c r="B29" s="96"/>
      <c r="C29" s="61"/>
      <c r="D29" s="62"/>
      <c r="E29" s="5"/>
      <c r="F29" s="6"/>
      <c r="G29" s="3"/>
      <c r="H29" s="6">
        <f t="shared" si="1"/>
        <v>0</v>
      </c>
      <c r="I29" s="2"/>
    </row>
    <row r="30" spans="1:9">
      <c r="A30" s="95"/>
      <c r="B30" s="96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5"/>
      <c r="B31" s="96"/>
      <c r="C31" s="61"/>
      <c r="D31" s="62"/>
      <c r="E31" s="5"/>
      <c r="F31" s="6"/>
      <c r="G31" s="3"/>
      <c r="H31" s="6">
        <f t="shared" si="1"/>
        <v>0</v>
      </c>
      <c r="I31" s="2"/>
    </row>
    <row r="32" spans="1:9" hidden="1">
      <c r="A32" s="97"/>
      <c r="B32" s="98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99" t="s">
        <v>29</v>
      </c>
      <c r="B33" s="100"/>
      <c r="C33" s="84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5"/>
      <c r="E33" s="64">
        <f>SUM(H24:H32)</f>
        <v>325000</v>
      </c>
      <c r="F33" s="65"/>
      <c r="G33" s="65"/>
      <c r="H33" s="118" t="s">
        <v>18</v>
      </c>
      <c r="I33" s="2"/>
    </row>
    <row r="34" spans="1:9" ht="14.25" customHeight="1">
      <c r="A34" s="101"/>
      <c r="B34" s="102"/>
      <c r="C34" s="86"/>
      <c r="D34" s="87"/>
      <c r="E34" s="66"/>
      <c r="F34" s="67"/>
      <c r="G34" s="67"/>
      <c r="H34" s="119"/>
      <c r="I34" s="2"/>
    </row>
    <row r="35" spans="1:9" ht="16.5" customHeight="1">
      <c r="A35" s="91" t="s">
        <v>32</v>
      </c>
      <c r="B35" s="92"/>
      <c r="C35" s="82">
        <v>159000</v>
      </c>
      <c r="D35" s="83"/>
      <c r="E35" s="8" t="s">
        <v>4</v>
      </c>
      <c r="F35" s="125">
        <f>SUM(E21,E33)</f>
        <v>1209000</v>
      </c>
      <c r="G35" s="125"/>
      <c r="H35" s="9" t="s">
        <v>18</v>
      </c>
      <c r="I35" s="2"/>
    </row>
    <row r="36" spans="1:9" ht="16.5" customHeight="1">
      <c r="A36" s="91" t="s">
        <v>31</v>
      </c>
      <c r="B36" s="92"/>
      <c r="C36" s="80">
        <v>1112200</v>
      </c>
      <c r="D36" s="81"/>
      <c r="E36" s="8" t="s">
        <v>19</v>
      </c>
      <c r="F36" s="123">
        <f>F35*1.1-F35</f>
        <v>120900</v>
      </c>
      <c r="G36" s="124"/>
      <c r="H36" s="10"/>
      <c r="I36" s="2"/>
    </row>
    <row r="37" spans="1:9" ht="17.25" customHeight="1">
      <c r="A37" s="91" t="s">
        <v>27</v>
      </c>
      <c r="B37" s="92"/>
      <c r="C37" s="104">
        <v>6200</v>
      </c>
      <c r="D37" s="105"/>
      <c r="E37" s="8" t="s">
        <v>26</v>
      </c>
      <c r="F37" s="78" t="s">
        <v>93</v>
      </c>
      <c r="G37" s="79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9" t="s">
        <v>28</v>
      </c>
      <c r="B38" s="100"/>
      <c r="C38" s="106">
        <f>SUM(C35:C36)-C37</f>
        <v>1265000</v>
      </c>
      <c r="D38" s="107"/>
      <c r="E38" s="21" t="s">
        <v>27</v>
      </c>
      <c r="F38" s="127"/>
      <c r="G38" s="128"/>
      <c r="H38" s="129"/>
      <c r="I38" s="2"/>
    </row>
    <row r="39" spans="1:9" ht="20.25" customHeight="1">
      <c r="A39" s="101"/>
      <c r="B39" s="102"/>
      <c r="C39" s="108"/>
      <c r="D39" s="109"/>
      <c r="E39" s="25" t="s">
        <v>20</v>
      </c>
      <c r="F39" s="126">
        <f>IF(F37="현금(이체X)",F35,IF(F37="웹결제",ROUND(Sheet2!B7,-4),IF(F37="이체 및 현금영수증",F35+F35*10%,IF(F37="이체 및 세금계산서",F35+F35*10%,IF(F37="이체 및 세금계산서",F35+F35*10%,)))))-F38</f>
        <v>1329900</v>
      </c>
      <c r="G39" s="126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8" t="s">
        <v>58</v>
      </c>
      <c r="G40" s="38"/>
      <c r="H40" s="27">
        <f>F39-(F36+F35)</f>
        <v>0</v>
      </c>
      <c r="I40" s="2"/>
    </row>
    <row r="41" spans="1:9" ht="16.5" customHeight="1">
      <c r="B41" s="35"/>
      <c r="C41" s="2"/>
      <c r="D41" s="2"/>
      <c r="E41" s="103" t="s">
        <v>55</v>
      </c>
      <c r="F41" s="103"/>
      <c r="G41" s="103"/>
      <c r="H41" s="103"/>
      <c r="I41" s="2"/>
    </row>
    <row r="42" spans="1:9">
      <c r="A42" s="37"/>
      <c r="B42" s="37"/>
      <c r="C42" s="2"/>
      <c r="D42" s="2"/>
      <c r="E42" s="103"/>
      <c r="F42" s="103"/>
      <c r="G42" s="103"/>
      <c r="H42" s="103"/>
      <c r="I42" s="2"/>
    </row>
    <row r="43" spans="1:9">
      <c r="C43" s="2"/>
      <c r="D43" s="2"/>
      <c r="E43" s="103"/>
      <c r="F43" s="103"/>
      <c r="G43" s="103"/>
      <c r="H43" s="103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7" t="s">
        <v>70</v>
      </c>
      <c r="B3" s="37"/>
      <c r="C3" s="37"/>
      <c r="E3" t="s">
        <v>63</v>
      </c>
      <c r="F3">
        <f>Sheet1!F35</f>
        <v>1209000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779900.00000000012</v>
      </c>
      <c r="D6" t="s">
        <v>66</v>
      </c>
    </row>
    <row r="8" spans="1:7">
      <c r="A8" s="37" t="s">
        <v>71</v>
      </c>
      <c r="B8" s="37"/>
      <c r="C8" s="37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1209000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1209000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1050000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2023-04-01T06:57:46Z</cp:lastPrinted>
  <dcterms:created xsi:type="dcterms:W3CDTF">2019-03-28T03:58:09Z</dcterms:created>
  <dcterms:modified xsi:type="dcterms:W3CDTF">2023-10-11T02:23:12Z</dcterms:modified>
</cp:coreProperties>
</file>